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O:\Ｒ３年度\地域振興部\（事務局用）大船渡市経営緊急支援金\1020申請書関係\"/>
    </mc:Choice>
  </mc:AlternateContent>
  <xr:revisionPtr revIDLastSave="0" documentId="13_ncr:1_{BCE3082D-8FC5-4047-AE95-FC7F36371C28}" xr6:coauthVersionLast="47" xr6:coauthVersionMax="47" xr10:uidLastSave="{00000000-0000-0000-0000-000000000000}"/>
  <bookViews>
    <workbookView xWindow="-120" yWindow="-120" windowWidth="20730" windowHeight="11160"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'!$A$1:$AD$40</definedName>
    <definedName name="_xlnm.Print_Area" localSheetId="0">'別紙１　申請額計算表（通常用）'!$A$1:$AD$45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9" i="9" l="1"/>
  <c r="Z12" i="9" s="1"/>
  <c r="J39" i="9" l="1"/>
  <c r="AI36" i="9"/>
  <c r="Z39" i="9" s="1"/>
  <c r="I12" i="9"/>
  <c r="J15" i="9" l="1"/>
  <c r="F44" i="9" s="1"/>
  <c r="Q21" i="15" l="1"/>
  <c r="AF28" i="15" s="1"/>
  <c r="AF34" i="15" l="1"/>
  <c r="Q23" i="15" l="1"/>
  <c r="AF30" i="15" s="1"/>
  <c r="AF36" i="15" l="1"/>
  <c r="Q20" i="15"/>
  <c r="AF27" i="15" s="1"/>
  <c r="AF33" i="15" l="1"/>
  <c r="Q24" i="15"/>
  <c r="Q22" i="15"/>
  <c r="AF29" i="15" s="1"/>
  <c r="H28" i="15" l="1"/>
  <c r="J32" i="15" s="1"/>
  <c r="AF31" i="15"/>
  <c r="AF37" i="15"/>
  <c r="AF35" i="15"/>
  <c r="H35" i="15" s="1"/>
  <c r="F39" i="15" l="1"/>
</calcChain>
</file>

<file path=xl/sharedStrings.xml><?xml version="1.0" encoding="utf-8"?>
<sst xmlns="http://schemas.openxmlformats.org/spreadsheetml/2006/main" count="130" uniqueCount="80">
  <si>
    <t>円</t>
    <rPh sb="0" eb="1">
      <t>エン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</si>
  <si>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</si>
  <si>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</si>
  <si>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</si>
  <si>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</si>
  <si>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</si>
  <si>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</si>
  <si>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</si>
  <si>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別紙１（様式第１号関係）</t>
    <rPh sb="0" eb="2">
      <t>ベッシ</t>
    </rPh>
    <rPh sb="4" eb="6">
      <t>ヨウシキ</t>
    </rPh>
    <rPh sb="6" eb="7">
      <t>ダイ</t>
    </rPh>
    <rPh sb="8" eb="9">
      <t>ゴウ</t>
    </rPh>
    <rPh sb="9" eb="11">
      <t>カンケイ</t>
    </rPh>
    <phoneticPr fontId="1"/>
  </si>
  <si>
    <t>※1,000円未満は切捨て</t>
    <rPh sb="6" eb="7">
      <t>エン</t>
    </rPh>
    <rPh sb="7" eb="9">
      <t>ミマン</t>
    </rPh>
    <rPh sb="10" eb="12">
      <t>キリス</t>
    </rPh>
    <phoneticPr fontId="1"/>
  </si>
  <si>
    <t xml:space="preserve">… </t>
    <phoneticPr fontId="1"/>
  </si>
  <si>
    <t>申請額</t>
    <rPh sb="0" eb="3">
      <t>シンセイガク</t>
    </rPh>
    <phoneticPr fontId="1"/>
  </si>
  <si>
    <t>円</t>
    <rPh sb="0" eb="1">
      <t>エン</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</si>
  <si>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</si>
  <si>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</si>
  <si>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</si>
  <si>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</si>
  <si>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</si>
  <si>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</si>
  <si>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</si>
  <si>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</si>
  <si>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</si>
  <si>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0～9人</t>
    <rPh sb="3" eb="4">
      <t>ニン</t>
    </rPh>
    <phoneticPr fontId="1"/>
  </si>
  <si>
    <t>事務所名称</t>
    <rPh sb="0" eb="2">
      <t>ジム</t>
    </rPh>
    <rPh sb="2" eb="3">
      <t>ショ</t>
    </rPh>
    <rPh sb="3" eb="5">
      <t>メイショウ</t>
    </rPh>
    <phoneticPr fontId="1"/>
  </si>
  <si>
    <t>１ 売上減少要件の確認</t>
    <rPh sb="2" eb="4">
      <t>ウリアゲ</t>
    </rPh>
    <rPh sb="4" eb="8">
      <t>ゲンショウヨウケン</t>
    </rPh>
    <rPh sb="9" eb="11">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</si>
  <si>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</si>
  <si>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</si>
  <si>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一般用(10万円用)</t>
    <rPh sb="0" eb="2">
      <t>イッパン</t>
    </rPh>
    <rPh sb="2" eb="3">
      <t>ヨウ</t>
    </rPh>
    <rPh sb="6" eb="8">
      <t>マンエン</t>
    </rPh>
    <rPh sb="8" eb="9">
      <t>ヨウ</t>
    </rPh>
    <phoneticPr fontId="1"/>
  </si>
  <si>
    <t>100,000円</t>
    <rPh sb="7" eb="8">
      <t>エン</t>
    </rPh>
    <phoneticPr fontId="1"/>
  </si>
  <si>
    <t>５ 支援金対象売上減少額</t>
    <rPh sb="2" eb="4">
      <t>シエン</t>
    </rPh>
    <rPh sb="4" eb="5">
      <t>キン</t>
    </rPh>
    <rPh sb="5" eb="7">
      <t>タイショウ</t>
    </rPh>
    <rPh sb="7" eb="9">
      <t>ウリアゲ</t>
    </rPh>
    <rPh sb="9" eb="11">
      <t>ゲンショウ</t>
    </rPh>
    <rPh sb="11" eb="12">
      <t>ガク</t>
    </rPh>
    <phoneticPr fontId="1"/>
  </si>
  <si>
    <t>400,000円</t>
    <rPh sb="7" eb="8">
      <t>エン</t>
    </rPh>
    <phoneticPr fontId="1"/>
  </si>
  <si>
    <t>４ 県地域企業経営支援金上限額</t>
    <rPh sb="2" eb="3">
      <t>ケン</t>
    </rPh>
    <rPh sb="3" eb="5">
      <t>チイキ</t>
    </rPh>
    <rPh sb="5" eb="7">
      <t>キギョウ</t>
    </rPh>
    <rPh sb="7" eb="9">
      <t>ケイエイ</t>
    </rPh>
    <rPh sb="9" eb="11">
      <t>シエン</t>
    </rPh>
    <rPh sb="11" eb="12">
      <t>キン</t>
    </rPh>
    <rPh sb="12" eb="15">
      <t>ジョウゲンガク</t>
    </rPh>
    <phoneticPr fontId="1"/>
  </si>
  <si>
    <t>７ 申請額</t>
    <rPh sb="2" eb="5">
      <t>シンセイガク</t>
    </rPh>
    <phoneticPr fontId="1"/>
  </si>
  <si>
    <t>宿泊業・卸売業用(10万円用)</t>
    <rPh sb="0" eb="3">
      <t>シュクハクギョウ</t>
    </rPh>
    <rPh sb="4" eb="6">
      <t>オロシウリ</t>
    </rPh>
    <rPh sb="6" eb="8">
      <t>ギョウヨウ</t>
    </rPh>
    <rPh sb="11" eb="14">
      <t>マンエンヨウ</t>
    </rPh>
    <phoneticPr fontId="1"/>
  </si>
  <si>
    <t>県地域企業経営
支援金上限額</t>
    <rPh sb="0" eb="1">
      <t>ケン</t>
    </rPh>
    <rPh sb="1" eb="3">
      <t>チイキ</t>
    </rPh>
    <rPh sb="3" eb="5">
      <t>キギョウ</t>
    </rPh>
    <rPh sb="5" eb="7">
      <t>ケイエイ</t>
    </rPh>
    <rPh sb="8" eb="10">
      <t>シエン</t>
    </rPh>
    <rPh sb="10" eb="11">
      <t>キン</t>
    </rPh>
    <rPh sb="11" eb="14">
      <t>ジョウゲンガク</t>
    </rPh>
    <phoneticPr fontId="1"/>
  </si>
  <si>
    <t>市支援金上限額</t>
    <phoneticPr fontId="1"/>
  </si>
  <si>
    <t>100,000円</t>
    <rPh sb="7" eb="8">
      <t>エン</t>
    </rPh>
    <phoneticPr fontId="1"/>
  </si>
  <si>
    <t>200,000円</t>
    <rPh sb="7" eb="8">
      <t>エン</t>
    </rPh>
    <phoneticPr fontId="1"/>
  </si>
  <si>
    <t>300,000円</t>
    <rPh sb="7" eb="8">
      <t>エン</t>
    </rPh>
    <phoneticPr fontId="1"/>
  </si>
  <si>
    <t>400,000円</t>
    <rPh sb="7" eb="8">
      <t>エン</t>
    </rPh>
    <phoneticPr fontId="1"/>
  </si>
  <si>
    <t>500,000円</t>
    <rPh sb="7" eb="8">
      <t>エン</t>
    </rPh>
    <phoneticPr fontId="1"/>
  </si>
  <si>
    <t>円</t>
    <rPh sb="0" eb="1">
      <t>エン</t>
    </rPh>
    <phoneticPr fontId="1"/>
  </si>
  <si>
    <t>６ 市支援金上限額</t>
    <rPh sb="2" eb="3">
      <t>シ</t>
    </rPh>
    <rPh sb="3" eb="5">
      <t>シエン</t>
    </rPh>
    <rPh sb="5" eb="6">
      <t>キン</t>
    </rPh>
    <rPh sb="6" eb="9">
      <t>ジョウゲンガク</t>
    </rPh>
    <phoneticPr fontId="1"/>
  </si>
  <si>
    <r>
      <t>…　</t>
    </r>
    <r>
      <rPr>
        <u/>
        <sz val="10"/>
        <rFont val="ＭＳ 明朝"/>
        <family val="1"/>
        <charset val="128"/>
      </rPr>
      <t>岩手県の地域企業経営支援金支給事業(令和３年度予算事業)で</t>
    </r>
    <rPh sb="2" eb="5">
      <t>イワテケン</t>
    </rPh>
    <rPh sb="6" eb="8">
      <t>チイキ</t>
    </rPh>
    <rPh sb="8" eb="10">
      <t>キギョウ</t>
    </rPh>
    <rPh sb="10" eb="12">
      <t>ケイエイ</t>
    </rPh>
    <rPh sb="12" eb="14">
      <t>シエン</t>
    </rPh>
    <rPh sb="14" eb="15">
      <t>キン</t>
    </rPh>
    <rPh sb="15" eb="17">
      <t>シキュウ</t>
    </rPh>
    <rPh sb="17" eb="19">
      <t>ジギョウ</t>
    </rPh>
    <rPh sb="20" eb="22">
      <t>レイワ</t>
    </rPh>
    <rPh sb="23" eb="25">
      <t>ネンド</t>
    </rPh>
    <rPh sb="25" eb="27">
      <t>ヨサン</t>
    </rPh>
    <rPh sb="27" eb="29">
      <t>ジギョウ</t>
    </rPh>
    <phoneticPr fontId="1"/>
  </si>
  <si>
    <t>算出した売上減少額</t>
    <phoneticPr fontId="1"/>
  </si>
  <si>
    <t>売上減少額（A）</t>
    <rPh sb="0" eb="2">
      <t>ウリアゲ</t>
    </rPh>
    <rPh sb="2" eb="4">
      <t>ゲンショウ</t>
    </rPh>
    <rPh sb="4" eb="5">
      <t>ガク</t>
    </rPh>
    <phoneticPr fontId="1"/>
  </si>
  <si>
    <t>県支援金上限額（C）</t>
    <rPh sb="0" eb="1">
      <t>ケン</t>
    </rPh>
    <rPh sb="1" eb="3">
      <t>シエン</t>
    </rPh>
    <rPh sb="3" eb="4">
      <t>キン</t>
    </rPh>
    <rPh sb="4" eb="7">
      <t>ジョウゲンガク</t>
    </rPh>
    <phoneticPr fontId="1"/>
  </si>
  <si>
    <t>支援金対象売上減少額（D）</t>
    <rPh sb="0" eb="2">
      <t>シエン</t>
    </rPh>
    <rPh sb="2" eb="3">
      <t>キン</t>
    </rPh>
    <rPh sb="3" eb="5">
      <t>タイショウ</t>
    </rPh>
    <rPh sb="5" eb="7">
      <t>ウリアゲ</t>
    </rPh>
    <rPh sb="7" eb="9">
      <t>ゲンショウ</t>
    </rPh>
    <rPh sb="9" eb="10">
      <t>ガク</t>
    </rPh>
    <phoneticPr fontId="1"/>
  </si>
  <si>
    <r>
      <t>…　</t>
    </r>
    <r>
      <rPr>
        <u/>
        <sz val="10"/>
        <rFont val="ＭＳ 明朝"/>
        <family val="1"/>
        <charset val="128"/>
      </rPr>
      <t xml:space="preserve">売上減少額（A）－ 県支援金上限額（C) </t>
    </r>
    <rPh sb="2" eb="4">
      <t>ウリアゲ</t>
    </rPh>
    <rPh sb="4" eb="6">
      <t>ゲンショウ</t>
    </rPh>
    <rPh sb="6" eb="7">
      <t>ガク</t>
    </rPh>
    <rPh sb="12" eb="13">
      <t>ケン</t>
    </rPh>
    <rPh sb="13" eb="15">
      <t>シエン</t>
    </rPh>
    <rPh sb="15" eb="16">
      <t>キン</t>
    </rPh>
    <rPh sb="16" eb="19">
      <t>ジョウゲンガク</t>
    </rPh>
    <phoneticPr fontId="1"/>
  </si>
  <si>
    <t>市支援金上限額（E）</t>
    <rPh sb="0" eb="1">
      <t>シ</t>
    </rPh>
    <rPh sb="1" eb="3">
      <t>シエン</t>
    </rPh>
    <rPh sb="3" eb="4">
      <t>キン</t>
    </rPh>
    <rPh sb="4" eb="7">
      <t>ジョウゲンガク</t>
    </rPh>
    <phoneticPr fontId="1"/>
  </si>
  <si>
    <t>支援金対象売上減少額（D）と市支援金上限額（E）のいずれか低い額</t>
    <rPh sb="0" eb="2">
      <t>シエン</t>
    </rPh>
    <rPh sb="2" eb="3">
      <t>キン</t>
    </rPh>
    <rPh sb="3" eb="5">
      <t>タイショウ</t>
    </rPh>
    <rPh sb="5" eb="7">
      <t>ウリアゲ</t>
    </rPh>
    <rPh sb="7" eb="9">
      <t>ゲンショウ</t>
    </rPh>
    <rPh sb="9" eb="10">
      <t>ガク</t>
    </rPh>
    <rPh sb="14" eb="15">
      <t>シ</t>
    </rPh>
    <rPh sb="15" eb="17">
      <t>シエン</t>
    </rPh>
    <rPh sb="17" eb="18">
      <t>キン</t>
    </rPh>
    <rPh sb="18" eb="21">
      <t>ジョウゲンガク</t>
    </rPh>
    <phoneticPr fontId="1"/>
  </si>
  <si>
    <t>注7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</si>
  <si>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申請した店舗数</t>
    <rPh sb="0" eb="2">
      <t>シンセイ</t>
    </rPh>
    <rPh sb="4" eb="7">
      <t>テンポスウ</t>
    </rPh>
    <phoneticPr fontId="1"/>
  </si>
  <si>
    <t>注6　店舗を有しない方のみ記載してください。記載の際には主たる事務所（大船渡市内に限る）を記載してください。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9">
      <t>オオフナトシ</t>
    </rPh>
    <rPh sb="39" eb="40">
      <t>ナイ</t>
    </rPh>
    <rPh sb="41" eb="42">
      <t>カギ</t>
    </rPh>
    <rPh sb="45" eb="47">
      <t>キサイ</t>
    </rPh>
    <phoneticPr fontId="1"/>
  </si>
  <si>
    <t>２ 県地域企業経営支援金上限額</t>
    <rPh sb="2" eb="3">
      <t>ケン</t>
    </rPh>
    <rPh sb="3" eb="5">
      <t>チイキ</t>
    </rPh>
    <rPh sb="5" eb="7">
      <t>キギョウ</t>
    </rPh>
    <rPh sb="7" eb="9">
      <t>ケイエイ</t>
    </rPh>
    <rPh sb="9" eb="11">
      <t>シエン</t>
    </rPh>
    <rPh sb="11" eb="12">
      <t>キン</t>
    </rPh>
    <rPh sb="12" eb="15">
      <t>ジョウゲンガク</t>
    </rPh>
    <phoneticPr fontId="1"/>
  </si>
  <si>
    <t>県事業対象店舗数（B）</t>
    <rPh sb="0" eb="1">
      <t>ケン</t>
    </rPh>
    <rPh sb="1" eb="3">
      <t>ジギョウ</t>
    </rPh>
    <rPh sb="3" eb="5">
      <t>タイショウ</t>
    </rPh>
    <rPh sb="5" eb="8">
      <t>テンポスウ</t>
    </rPh>
    <phoneticPr fontId="1"/>
  </si>
  <si>
    <t>４ 対象店舗の確認（店舗がある方のみ記入）</t>
    <rPh sb="2" eb="4">
      <t>タイショウ</t>
    </rPh>
    <rPh sb="4" eb="6">
      <t>テンポ</t>
    </rPh>
    <rPh sb="7" eb="9">
      <t>カクニン</t>
    </rPh>
    <rPh sb="10" eb="12">
      <t>テンポ</t>
    </rPh>
    <rPh sb="15" eb="16">
      <t>カタ</t>
    </rPh>
    <rPh sb="18" eb="20">
      <t>キニュウ</t>
    </rPh>
    <phoneticPr fontId="1"/>
  </si>
  <si>
    <t>３ 支援金対象売上減少額</t>
    <rPh sb="2" eb="4">
      <t>シエン</t>
    </rPh>
    <rPh sb="4" eb="5">
      <t>キン</t>
    </rPh>
    <rPh sb="5" eb="7">
      <t>タイショウ</t>
    </rPh>
    <rPh sb="7" eb="9">
      <t>ウリアゲ</t>
    </rPh>
    <rPh sb="9" eb="11">
      <t>ゲンショウ</t>
    </rPh>
    <rPh sb="11" eb="12">
      <t>ガク</t>
    </rPh>
    <phoneticPr fontId="1"/>
  </si>
  <si>
    <t>５ 事務所の確認（店舗がない方のみ記入）</t>
    <rPh sb="2" eb="5">
      <t>ジムショ</t>
    </rPh>
    <rPh sb="6" eb="8">
      <t>カクニン</t>
    </rPh>
    <rPh sb="9" eb="11">
      <t>テンポ</t>
    </rPh>
    <rPh sb="14" eb="15">
      <t>カタ</t>
    </rPh>
    <rPh sb="17" eb="19">
      <t>キニュウ</t>
    </rPh>
    <phoneticPr fontId="1"/>
  </si>
  <si>
    <t>６ 大船渡市内対象店舗数</t>
    <rPh sb="2" eb="6">
      <t>オオフナトシ</t>
    </rPh>
    <rPh sb="6" eb="7">
      <t>ナイ</t>
    </rPh>
    <rPh sb="7" eb="9">
      <t>タイショウ</t>
    </rPh>
    <rPh sb="9" eb="11">
      <t>テンポ</t>
    </rPh>
    <rPh sb="11" eb="12">
      <t>スウ</t>
    </rPh>
    <phoneticPr fontId="1"/>
  </si>
  <si>
    <t>７ 市支援金上限額の確認</t>
    <rPh sb="2" eb="3">
      <t>シ</t>
    </rPh>
    <rPh sb="3" eb="5">
      <t>シエン</t>
    </rPh>
    <rPh sb="5" eb="6">
      <t>キン</t>
    </rPh>
    <rPh sb="6" eb="9">
      <t>ジョウゲンガク</t>
    </rPh>
    <rPh sb="10" eb="12">
      <t>カクニン</t>
    </rPh>
    <phoneticPr fontId="1"/>
  </si>
  <si>
    <t>８ 申請額</t>
    <rPh sb="2" eb="5">
      <t>シンセイガク</t>
    </rPh>
    <phoneticPr fontId="1"/>
  </si>
  <si>
    <t>大船渡市内対象店舗数（E）</t>
    <rPh sb="0" eb="4">
      <t>オオフナトシ</t>
    </rPh>
    <rPh sb="4" eb="5">
      <t>ナイ</t>
    </rPh>
    <rPh sb="5" eb="7">
      <t>タイショウ</t>
    </rPh>
    <rPh sb="7" eb="10">
      <t>テンポスウ</t>
    </rPh>
    <phoneticPr fontId="1"/>
  </si>
  <si>
    <t>大船渡市内対象店舗数（E）</t>
    <rPh sb="0" eb="4">
      <t>オオフナトシ</t>
    </rPh>
    <rPh sb="4" eb="5">
      <t>ナイ</t>
    </rPh>
    <rPh sb="5" eb="7">
      <t>タイショウ</t>
    </rPh>
    <rPh sb="7" eb="9">
      <t>テンポ</t>
    </rPh>
    <rPh sb="9" eb="10">
      <t>スウ</t>
    </rPh>
    <phoneticPr fontId="1"/>
  </si>
  <si>
    <t>市支援金上限額（F）</t>
    <rPh sb="0" eb="1">
      <t>シ</t>
    </rPh>
    <rPh sb="1" eb="3">
      <t>シエン</t>
    </rPh>
    <rPh sb="3" eb="4">
      <t>キン</t>
    </rPh>
    <rPh sb="4" eb="7">
      <t>ジョウゲンガク</t>
    </rPh>
    <phoneticPr fontId="1"/>
  </si>
  <si>
    <t>支援金対象売上減少額（D）と市支援金上限額（F）のいずれか低い額</t>
    <rPh sb="0" eb="2">
      <t>シエン</t>
    </rPh>
    <rPh sb="2" eb="3">
      <t>キン</t>
    </rPh>
    <rPh sb="3" eb="5">
      <t>タイショウ</t>
    </rPh>
    <rPh sb="5" eb="7">
      <t>ウリアゲ</t>
    </rPh>
    <rPh sb="7" eb="9">
      <t>ゲンショウ</t>
    </rPh>
    <rPh sb="9" eb="10">
      <t>ガク</t>
    </rPh>
    <rPh sb="14" eb="15">
      <t>シ</t>
    </rPh>
    <rPh sb="15" eb="17">
      <t>シエン</t>
    </rPh>
    <rPh sb="17" eb="18">
      <t>キン</t>
    </rPh>
    <rPh sb="18" eb="21">
      <t>ジョウゲンガク</t>
    </rPh>
    <phoneticPr fontId="1"/>
  </si>
  <si>
    <t>従業員数（B）</t>
    <rPh sb="0" eb="3">
      <t>ジュウギョウイン</t>
    </rPh>
    <rPh sb="3" eb="4">
      <t>スウ</t>
    </rPh>
    <phoneticPr fontId="1"/>
  </si>
  <si>
    <t>注5　上限額の算定においては上記表のとおり。　</t>
    <rPh sb="0" eb="1">
      <t>チュウ</t>
    </rPh>
    <rPh sb="3" eb="6">
      <t>ジョウゲンガク</t>
    </rPh>
    <rPh sb="7" eb="9">
      <t>サンテイ</t>
    </rPh>
    <rPh sb="14" eb="16">
      <t>ジョウキ</t>
    </rPh>
    <rPh sb="16" eb="17">
      <t>ヒョウ</t>
    </rPh>
    <phoneticPr fontId="1"/>
  </si>
  <si>
    <t>800,000円</t>
    <rPh sb="7" eb="8">
      <t>エン</t>
    </rPh>
    <phoneticPr fontId="1"/>
  </si>
  <si>
    <t>1,600,000円</t>
    <rPh sb="9" eb="10">
      <t>エン</t>
    </rPh>
    <phoneticPr fontId="1"/>
  </si>
  <si>
    <t>2,000,000円</t>
    <rPh sb="9" eb="10">
      <t>エン</t>
    </rPh>
    <phoneticPr fontId="1"/>
  </si>
  <si>
    <t>申請額計算表</t>
    <rPh sb="0" eb="3">
      <t>シンセイガク</t>
    </rPh>
    <rPh sb="3" eb="6">
      <t>ケイサンヒョウ</t>
    </rPh>
    <phoneticPr fontId="1"/>
  </si>
  <si>
    <t>注1　岩手県の地域企業経営支援金支給事業(令和３年度予算事業)で算出に使用したの売上減少期間と同一期間
　　 となります。ただし、岩手緊急事態宣言期間（令和３年８月・９月）のいずれかの月を含んでいること。</t>
    <rPh sb="48" eb="49">
      <t>イチ</t>
    </rPh>
    <phoneticPr fontId="1"/>
  </si>
  <si>
    <r>
      <t>注2　業種は令和３年度中小企業経営緊急支援金支給要綱別表２の対象事業一覧より選択してください。
注3　大船渡市内に所在する店舗を全て記入して下さい。ただし、店舗が５店舗を超える場合には任意の５店舗を記入して下さい。
注4　上記には</t>
    </r>
    <r>
      <rPr>
        <b/>
        <u/>
        <sz val="8"/>
        <rFont val="ＭＳ 明朝"/>
        <family val="1"/>
        <charset val="128"/>
      </rPr>
      <t>店舗のみを記載</t>
    </r>
    <r>
      <rPr>
        <sz val="8"/>
        <rFont val="ＭＳ 明朝"/>
        <family val="1"/>
        <charset val="128"/>
      </rPr>
      <t>してください。
注5　店舗が無い場合は記入不要。</t>
    </r>
    <rPh sb="0" eb="1">
      <t>チュウ</t>
    </rPh>
    <rPh sb="26" eb="28">
      <t>ベッピョウ</t>
    </rPh>
    <rPh sb="30" eb="34">
      <t>タイショウジギョウ</t>
    </rPh>
    <rPh sb="34" eb="36">
      <t>イチラン</t>
    </rPh>
    <rPh sb="38" eb="40">
      <t>センタク</t>
    </rPh>
    <rPh sb="48" eb="49">
      <t>チュウ</t>
    </rPh>
    <rPh sb="57" eb="59">
      <t>ショザイ</t>
    </rPh>
    <rPh sb="61" eb="63">
      <t>テンポ</t>
    </rPh>
    <rPh sb="64" eb="65">
      <t>スベ</t>
    </rPh>
    <rPh sb="66" eb="68">
      <t>キニュウ</t>
    </rPh>
    <rPh sb="70" eb="71">
      <t>クダ</t>
    </rPh>
    <rPh sb="78" eb="80">
      <t>テンポ</t>
    </rPh>
    <rPh sb="82" eb="84">
      <t>テンポ</t>
    </rPh>
    <rPh sb="85" eb="86">
      <t>コ</t>
    </rPh>
    <rPh sb="88" eb="90">
      <t>バアイ</t>
    </rPh>
    <rPh sb="92" eb="94">
      <t>ニンイ</t>
    </rPh>
    <rPh sb="96" eb="98">
      <t>テンポ</t>
    </rPh>
    <rPh sb="99" eb="101">
      <t>キニュウ</t>
    </rPh>
    <rPh sb="103" eb="104">
      <t>クダ</t>
    </rPh>
    <rPh sb="108" eb="109">
      <t>チュウ</t>
    </rPh>
    <rPh sb="111" eb="113">
      <t>ジョウキ</t>
    </rPh>
    <rPh sb="115" eb="117">
      <t>テンポ</t>
    </rPh>
    <rPh sb="120" eb="122">
      <t>キサイ</t>
    </rPh>
    <rPh sb="130" eb="131">
      <t>チュウ</t>
    </rPh>
    <rPh sb="133" eb="135">
      <t>テンポ</t>
    </rPh>
    <rPh sb="136" eb="137">
      <t>ナ</t>
    </rPh>
    <rPh sb="138" eb="140">
      <t>バアイ</t>
    </rPh>
    <rPh sb="141" eb="145">
      <t>キニュウフヨウ</t>
    </rPh>
    <phoneticPr fontId="1"/>
  </si>
  <si>
    <t>注2　大船渡市内に所在する店舗を記載してください。</t>
    <rPh sb="0" eb="1">
      <t>チュウ</t>
    </rPh>
    <rPh sb="3" eb="7">
      <t>オオフナトシ</t>
    </rPh>
    <rPh sb="7" eb="8">
      <t>ナイ</t>
    </rPh>
    <rPh sb="9" eb="11">
      <t>ショザイ</t>
    </rPh>
    <rPh sb="13" eb="15">
      <t>テンポ</t>
    </rPh>
    <rPh sb="16" eb="18">
      <t>キサイ</t>
    </rPh>
    <phoneticPr fontId="1"/>
  </si>
  <si>
    <t>申請した従業員数</t>
    <rPh sb="0" eb="2">
      <t>シンセイ</t>
    </rPh>
    <rPh sb="4" eb="7">
      <t>ジュウギョウイン</t>
    </rPh>
    <rPh sb="7" eb="8">
      <t>スウ</t>
    </rPh>
    <phoneticPr fontId="1"/>
  </si>
  <si>
    <t>注8　上額の考え方：複数店舗を有している場合には店舗数毎に10万円を上限額に加算します。ただし、１事業者あたり50万円を
　　 上限とします。</t>
    <rPh sb="0" eb="1">
      <t>チュウ</t>
    </rPh>
    <rPh sb="3" eb="4">
      <t>ウエ</t>
    </rPh>
    <rPh sb="4" eb="5">
      <t>ガク</t>
    </rPh>
    <rPh sb="6" eb="7">
      <t>カンガ</t>
    </rPh>
    <rPh sb="8" eb="9">
      <t>カタ</t>
    </rPh>
    <rPh sb="10" eb="12">
      <t>フクスウ</t>
    </rPh>
    <rPh sb="12" eb="14">
      <t>テンポ</t>
    </rPh>
    <rPh sb="15" eb="16">
      <t>ユウ</t>
    </rPh>
    <rPh sb="20" eb="22">
      <t>バアイ</t>
    </rPh>
    <rPh sb="24" eb="26">
      <t>テンポ</t>
    </rPh>
    <rPh sb="26" eb="27">
      <t>スウ</t>
    </rPh>
    <rPh sb="27" eb="28">
      <t>ゴト</t>
    </rPh>
    <rPh sb="31" eb="33">
      <t>マンエン</t>
    </rPh>
    <rPh sb="34" eb="37">
      <t>ジョウゲンガク</t>
    </rPh>
    <rPh sb="38" eb="40">
      <t>カサン</t>
    </rPh>
    <rPh sb="49" eb="52">
      <t>ジギョウシャ</t>
    </rPh>
    <rPh sb="57" eb="59">
      <t>マンエン</t>
    </rPh>
    <rPh sb="64" eb="66">
      <t>ジョウゲン</t>
    </rPh>
    <phoneticPr fontId="1"/>
  </si>
  <si>
    <t>注3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</si>
  <si>
    <t>注4　電子ファイルで入力する際には従業員（B）を入力すると自動で「○」が入力されます。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</si>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</sst>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
    <numFmt numFmtId="178" formatCode="0_);[Red]\(0\)"/>
  </numFmts>
  <fonts count="20"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6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Fill="1" applyBorder="1" applyAlignment="1" applyProtection="1">
      <alignment vertical="center"/>
      <protection locked="0"/>
    </xf>
    <xf numFmtId="38" fontId="3" fillId="0" borderId="0" xfId="1" applyFont="1" applyFill="1" applyBorder="1" applyAlignment="1">
      <alignment horizontal="righ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0" xfId="1" applyFont="1" applyFill="1" applyBorder="1" applyAlignment="1">
      <alignment vertical="top" wrapText="1"/>
    </xf>
    <xf numFmtId="38" fontId="10" fillId="0" borderId="0" xfId="1" applyFont="1" applyBorder="1" applyAlignment="1">
      <alignment horizontal="left" vertical="center"/>
    </xf>
    <xf numFmtId="38" fontId="3" fillId="0" borderId="0" xfId="1" applyFont="1" applyBorder="1" applyAlignment="1">
      <alignmen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17" fillId="0" borderId="0" xfId="1" applyFont="1" applyBorder="1" applyAlignment="1">
      <alignment horizontal="left" vertical="center"/>
    </xf>
    <xf numFmtId="38" fontId="17" fillId="0" borderId="11" xfId="1" applyFont="1" applyBorder="1" applyAlignment="1">
      <alignment horizontal="left" vertical="center"/>
    </xf>
    <xf numFmtId="38" fontId="17"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178"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4" fillId="0" borderId="0" xfId="1" applyFont="1" applyFill="1" applyBorder="1" applyAlignment="1">
      <alignment horizontal="left" vertical="top"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9" fillId="0" borderId="0" xfId="1" applyFont="1" applyFill="1" applyBorder="1" applyAlignment="1" applyProtection="1">
      <alignment vertical="center"/>
      <protection locked="0"/>
    </xf>
    <xf numFmtId="38" fontId="9" fillId="0" borderId="0" xfId="1" applyFont="1" applyFill="1" applyBorder="1" applyAlignment="1" applyProtection="1">
      <alignment horizontal="center"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Fill="1" applyBorder="1" applyAlignment="1">
      <alignment horizontal="left" vertical="top"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Fill="1" applyBorder="1" applyAlignment="1">
      <alignment horizontal="left" vertical="top"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center"/>
    </xf>
    <xf numFmtId="38" fontId="9" fillId="0" borderId="0" xfId="1" applyFont="1" applyFill="1" applyBorder="1" applyAlignment="1" applyProtection="1">
      <alignment vertical="top"/>
      <protection locked="0"/>
    </xf>
    <xf numFmtId="38" fontId="3" fillId="0" borderId="0" xfId="1" applyFont="1" applyFill="1" applyBorder="1" applyAlignment="1">
      <alignment horizontal="righ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11" fillId="0" borderId="0" xfId="1" applyFont="1" applyBorder="1" applyAlignment="1">
      <alignment horizontal="center" vertical="center"/>
    </xf>
    <xf numFmtId="38" fontId="3" fillId="0" borderId="0" xfId="1" applyFont="1" applyFill="1" applyBorder="1" applyAlignment="1">
      <alignment horizontal="righ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19" fillId="0" borderId="0" xfId="1" applyFont="1" applyBorder="1" applyAlignment="1">
      <alignment horizontal="center" vertical="center"/>
    </xf>
    <xf numFmtId="38" fontId="19" fillId="0" borderId="0" xfId="1" applyFont="1" applyFill="1" applyBorder="1" applyAlignment="1" applyProtection="1">
      <alignment horizontal="center" vertical="center"/>
      <protection locked="0"/>
    </xf>
    <xf numFmtId="177" fontId="19" fillId="0" borderId="0" xfId="1" applyNumberFormat="1" applyFont="1" applyFill="1" applyBorder="1" applyAlignment="1" applyProtection="1">
      <alignment horizontal="right" vertical="center"/>
      <protection locked="0"/>
    </xf>
    <xf numFmtId="38" fontId="16" fillId="0" borderId="1" xfId="1" applyFont="1" applyFill="1" applyBorder="1" applyAlignment="1" applyProtection="1">
      <alignment horizontal="center" vertical="center"/>
      <protection locked="0"/>
    </xf>
    <xf numFmtId="38" fontId="16" fillId="0" borderId="2" xfId="1" applyFont="1" applyFill="1" applyBorder="1" applyAlignment="1" applyProtection="1">
      <alignment horizontal="center" vertical="center"/>
      <protection locked="0"/>
    </xf>
    <xf numFmtId="38" fontId="8" fillId="2" borderId="13" xfId="1" applyFont="1" applyFill="1" applyBorder="1" applyAlignment="1" applyProtection="1">
      <alignment vertical="center"/>
      <protection locked="0"/>
    </xf>
    <xf numFmtId="38" fontId="8" fillId="2" borderId="14" xfId="1" applyFont="1" applyFill="1" applyBorder="1" applyAlignment="1" applyProtection="1">
      <alignment vertical="center"/>
      <protection locked="0"/>
    </xf>
    <xf numFmtId="38" fontId="8" fillId="2" borderId="15" xfId="1" applyFont="1" applyFill="1" applyBorder="1" applyAlignment="1" applyProtection="1">
      <alignment vertical="center"/>
      <protection locked="0"/>
    </xf>
    <xf numFmtId="38" fontId="15" fillId="0" borderId="2" xfId="1" applyFont="1" applyFill="1" applyBorder="1" applyAlignment="1">
      <alignment horizontal="center" vertical="center"/>
    </xf>
    <xf numFmtId="38" fontId="15" fillId="0" borderId="3"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center" vertical="center"/>
    </xf>
    <xf numFmtId="38" fontId="4" fillId="0" borderId="0" xfId="1" applyFont="1" applyFill="1" applyBorder="1" applyAlignment="1">
      <alignment horizontal="left" vertical="top" wrapText="1"/>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16" xfId="2" applyFont="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0" xfId="1" applyFont="1" applyFill="1" applyBorder="1" applyAlignment="1">
      <alignment horizontal="right"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8" fillId="3" borderId="13" xfId="1" applyFont="1" applyFill="1" applyBorder="1" applyAlignment="1" applyProtection="1">
      <alignment vertical="center"/>
      <protection locked="0"/>
    </xf>
    <xf numFmtId="38" fontId="8" fillId="3" borderId="14" xfId="1" applyFont="1" applyFill="1" applyBorder="1" applyAlignment="1" applyProtection="1">
      <alignment vertical="center"/>
      <protection locked="0"/>
    </xf>
    <xf numFmtId="38" fontId="8" fillId="3" borderId="15" xfId="1" applyFont="1" applyFill="1" applyBorder="1" applyAlignment="1" applyProtection="1">
      <alignment vertical="center"/>
      <protection locked="0"/>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16" xfId="1" applyFont="1" applyBorder="1" applyAlignment="1">
      <alignment horizontal="center" vertical="center"/>
    </xf>
    <xf numFmtId="38" fontId="11" fillId="0" borderId="4"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0" fontId="16" fillId="0" borderId="1" xfId="2" applyFont="1" applyBorder="1" applyAlignment="1">
      <alignment horizontal="center" vertical="center"/>
    </xf>
    <xf numFmtId="38" fontId="14" fillId="0" borderId="0" xfId="1" applyFont="1" applyBorder="1" applyAlignment="1">
      <alignment horizontal="center" vertical="center"/>
    </xf>
    <xf numFmtId="38" fontId="3" fillId="0" borderId="10" xfId="1" applyFont="1" applyBorder="1" applyAlignment="1">
      <alignment horizontal="center" vertical="center"/>
    </xf>
    <xf numFmtId="38" fontId="3" fillId="0" borderId="12"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4" fillId="0" borderId="5" xfId="1" applyFont="1" applyBorder="1" applyAlignment="1">
      <alignment horizontal="left" vertical="top" wrapText="1"/>
    </xf>
    <xf numFmtId="38" fontId="4" fillId="0" borderId="0" xfId="1" applyFont="1" applyFill="1" applyBorder="1" applyAlignment="1" applyProtection="1">
      <alignment vertical="top" wrapText="1"/>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5" fillId="0" borderId="16" xfId="1" applyFont="1" applyFill="1" applyBorder="1" applyAlignment="1">
      <alignment horizontal="center" vertical="center"/>
    </xf>
    <xf numFmtId="177" fontId="3" fillId="2" borderId="7" xfId="1" applyNumberFormat="1" applyFont="1" applyFill="1" applyBorder="1" applyAlignment="1" applyProtection="1">
      <alignment horizontal="right" vertical="center"/>
      <protection locked="0"/>
    </xf>
    <xf numFmtId="177" fontId="3" fillId="2" borderId="8" xfId="1" applyNumberFormat="1" applyFont="1" applyFill="1" applyBorder="1" applyAlignment="1" applyProtection="1">
      <alignment horizontal="right" vertical="center"/>
      <protection locked="0"/>
    </xf>
    <xf numFmtId="177" fontId="3" fillId="2" borderId="9" xfId="1" applyNumberFormat="1" applyFont="1" applyFill="1" applyBorder="1" applyAlignment="1" applyProtection="1">
      <alignment horizontal="right" vertical="center"/>
      <protection locked="0"/>
    </xf>
    <xf numFmtId="38" fontId="3" fillId="3" borderId="2" xfId="1" applyFont="1" applyFill="1" applyBorder="1" applyAlignment="1">
      <alignment horizontal="center" vertical="center"/>
    </xf>
    <xf numFmtId="38" fontId="3" fillId="3" borderId="3" xfId="1" applyFont="1" applyFill="1" applyBorder="1" applyAlignment="1">
      <alignment horizontal="center" vertical="center"/>
    </xf>
    <xf numFmtId="38" fontId="3" fillId="3"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wrapText="1"/>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2" xfId="1" applyFont="1" applyFill="1" applyBorder="1" applyAlignment="1">
      <alignment horizontal="center" vertical="center"/>
    </xf>
    <xf numFmtId="38" fontId="3" fillId="4"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45"/>
  <sheetViews>
    <sheetView showGridLines="0" showZeros="0" tabSelected="1" view="pageBreakPreview" zoomScaleNormal="100" zoomScaleSheetLayoutView="100" workbookViewId="0">
      <selection activeCell="A3" sqref="A3:AD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hidden="1" customWidth="1"/>
    <col min="34" max="34" width="27.5" style="9" hidden="1" customWidth="1"/>
    <col min="35" max="35" width="0" style="9" hidden="1" customWidth="1"/>
    <col min="36" max="16384" width="8.83203125" style="9"/>
  </cols>
  <sheetData>
    <row r="1" spans="1:39" s="46" customFormat="1" ht="17.25" customHeight="1" x14ac:dyDescent="0.2">
      <c r="A1" s="44" t="s">
        <v>8</v>
      </c>
      <c r="B1" s="45"/>
      <c r="C1" s="45"/>
      <c r="D1" s="45"/>
      <c r="E1" s="45"/>
      <c r="F1" s="45"/>
      <c r="G1" s="45"/>
      <c r="H1" s="45"/>
      <c r="I1" s="45"/>
      <c r="J1" s="45"/>
      <c r="K1" s="45"/>
      <c r="L1" s="45"/>
      <c r="M1" s="45"/>
      <c r="N1" s="45"/>
      <c r="O1" s="45"/>
      <c r="P1" s="45"/>
      <c r="Q1" s="45"/>
      <c r="R1" s="45"/>
      <c r="S1" s="45"/>
      <c r="T1" s="45"/>
      <c r="U1" s="45"/>
      <c r="V1" s="45"/>
      <c r="W1" s="126" t="s">
        <v>27</v>
      </c>
      <c r="X1" s="127"/>
      <c r="Y1" s="127"/>
      <c r="Z1" s="127"/>
      <c r="AA1" s="127"/>
      <c r="AB1" s="127"/>
      <c r="AC1" s="127"/>
      <c r="AD1" s="129"/>
    </row>
    <row r="2" spans="1:39"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9" ht="17.25" customHeight="1" x14ac:dyDescent="0.2">
      <c r="A3" s="133" t="s">
        <v>71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row>
    <row r="4" spans="1:39"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9" ht="17.25" customHeight="1" thickBot="1" x14ac:dyDescent="0.25">
      <c r="A5" s="4"/>
      <c r="B5" s="52" t="s">
        <v>24</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9" ht="21" customHeight="1" thickBot="1" x14ac:dyDescent="0.25">
      <c r="A6" s="4"/>
      <c r="B6" s="91" t="s">
        <v>45</v>
      </c>
      <c r="C6" s="91"/>
      <c r="D6" s="91"/>
      <c r="E6" s="91"/>
      <c r="F6" s="92"/>
      <c r="G6" s="93"/>
      <c r="H6" s="94"/>
      <c r="I6" s="94"/>
      <c r="J6" s="94"/>
      <c r="K6" s="95"/>
      <c r="L6" s="20" t="s">
        <v>0</v>
      </c>
      <c r="M6" s="20" t="s">
        <v>43</v>
      </c>
      <c r="N6" s="20"/>
      <c r="O6" s="56"/>
      <c r="P6" s="56"/>
      <c r="Q6" s="19"/>
      <c r="R6" s="19"/>
      <c r="S6" s="19"/>
      <c r="T6" s="19"/>
      <c r="U6" s="56"/>
      <c r="V6" s="4"/>
      <c r="W6" s="49"/>
      <c r="Y6" s="49"/>
      <c r="Z6" s="49"/>
      <c r="AA6" s="55"/>
      <c r="AB6" s="4"/>
      <c r="AC6" s="4"/>
      <c r="AG6" s="4"/>
      <c r="AH6" s="4"/>
      <c r="AI6" s="4"/>
      <c r="AJ6" s="4"/>
      <c r="AK6" s="4"/>
      <c r="AL6" s="4"/>
      <c r="AM6" s="4"/>
    </row>
    <row r="7" spans="1:39" ht="18" customHeight="1" x14ac:dyDescent="0.2">
      <c r="A7" s="4"/>
      <c r="B7" s="56"/>
      <c r="C7" s="56"/>
      <c r="D7" s="56"/>
      <c r="E7" s="56"/>
      <c r="F7" s="56"/>
      <c r="G7" s="22" t="s">
        <v>9</v>
      </c>
      <c r="H7" s="20"/>
      <c r="I7" s="20"/>
      <c r="J7" s="20"/>
      <c r="K7" s="20"/>
      <c r="L7" s="20"/>
      <c r="M7" s="20"/>
      <c r="N7" s="80" t="s">
        <v>44</v>
      </c>
      <c r="O7" s="20"/>
      <c r="P7" s="56"/>
      <c r="Q7" s="56"/>
      <c r="R7" s="19"/>
      <c r="S7" s="19"/>
      <c r="T7" s="19"/>
      <c r="U7" s="19"/>
      <c r="V7" s="56"/>
      <c r="W7" s="4"/>
      <c r="X7" s="49"/>
      <c r="Y7" s="49"/>
      <c r="Z7" s="49"/>
      <c r="AA7" s="55"/>
      <c r="AB7" s="4"/>
      <c r="AC7" s="4"/>
    </row>
    <row r="8" spans="1:39" ht="27" customHeight="1" thickBot="1" x14ac:dyDescent="0.25">
      <c r="A8" s="4"/>
      <c r="B8" s="139" t="s">
        <v>72</v>
      </c>
      <c r="C8" s="139"/>
      <c r="D8" s="139"/>
      <c r="E8" s="139"/>
      <c r="F8" s="139"/>
      <c r="G8" s="139"/>
      <c r="H8" s="139"/>
      <c r="I8" s="139"/>
      <c r="J8" s="139"/>
      <c r="K8" s="139"/>
      <c r="L8" s="139"/>
      <c r="M8" s="139"/>
      <c r="N8" s="139"/>
      <c r="O8" s="139"/>
      <c r="P8" s="139"/>
      <c r="Q8" s="139"/>
      <c r="R8" s="139"/>
      <c r="S8" s="139"/>
      <c r="T8" s="139"/>
      <c r="U8" s="139"/>
      <c r="V8" s="139"/>
      <c r="W8" s="139"/>
      <c r="X8" s="139"/>
      <c r="Y8" s="139"/>
      <c r="Z8" s="71"/>
      <c r="AA8" s="72"/>
      <c r="AB8" s="4"/>
      <c r="AC8" s="4"/>
    </row>
    <row r="9" spans="1:39" ht="21" customHeight="1" thickBot="1" x14ac:dyDescent="0.25">
      <c r="A9" s="4"/>
      <c r="B9" s="126" t="s">
        <v>55</v>
      </c>
      <c r="C9" s="127"/>
      <c r="D9" s="127"/>
      <c r="E9" s="127"/>
      <c r="F9" s="127"/>
      <c r="G9" s="127"/>
      <c r="H9" s="128"/>
      <c r="I9" s="120"/>
      <c r="J9" s="121"/>
      <c r="K9" s="122"/>
      <c r="L9" s="20" t="s">
        <v>1</v>
      </c>
      <c r="M9" s="20"/>
      <c r="N9" s="20" t="s">
        <v>43</v>
      </c>
      <c r="O9" s="20"/>
      <c r="P9" s="78"/>
      <c r="Q9" s="20"/>
      <c r="R9" s="78"/>
      <c r="S9" s="78"/>
      <c r="T9" s="19"/>
      <c r="U9" s="19"/>
      <c r="V9" s="19"/>
      <c r="W9" s="19"/>
      <c r="X9" s="78"/>
      <c r="Y9" s="4"/>
      <c r="Z9" s="75"/>
      <c r="AA9" s="75"/>
      <c r="AB9" s="75"/>
      <c r="AC9" s="77"/>
      <c r="AD9" s="4"/>
      <c r="AE9" s="4"/>
      <c r="AF9" s="4"/>
      <c r="AH9" s="9">
        <f>400000*I9</f>
        <v>0</v>
      </c>
    </row>
    <row r="10" spans="1:39" ht="18" customHeight="1" x14ac:dyDescent="0.2">
      <c r="A10" s="4"/>
      <c r="B10" s="84"/>
      <c r="C10" s="84"/>
      <c r="D10" s="84"/>
      <c r="E10" s="84"/>
      <c r="F10" s="84"/>
      <c r="G10" s="19"/>
      <c r="H10" s="19"/>
      <c r="I10" s="19"/>
      <c r="J10" s="20"/>
      <c r="K10" s="20"/>
      <c r="L10" s="20"/>
      <c r="O10" s="80" t="s">
        <v>52</v>
      </c>
      <c r="P10" s="83"/>
      <c r="Q10" s="83"/>
      <c r="R10" s="19"/>
      <c r="S10" s="19"/>
      <c r="T10" s="19"/>
      <c r="U10" s="19"/>
      <c r="V10" s="83"/>
      <c r="W10" s="4"/>
      <c r="X10" s="81"/>
      <c r="Y10" s="81"/>
      <c r="Z10" s="81"/>
      <c r="AA10" s="82"/>
      <c r="AB10" s="4"/>
      <c r="AC10" s="4"/>
      <c r="AD10" s="4"/>
    </row>
    <row r="11" spans="1:39" s="7" customFormat="1" ht="17.25" customHeight="1" thickBot="1" x14ac:dyDescent="0.25">
      <c r="B11" s="54" t="s">
        <v>54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row>
    <row r="12" spans="1:39" ht="21" customHeight="1" thickBot="1" x14ac:dyDescent="0.25">
      <c r="A12" s="4"/>
      <c r="B12" s="126" t="s">
        <v>55</v>
      </c>
      <c r="C12" s="127"/>
      <c r="D12" s="127"/>
      <c r="E12" s="127"/>
      <c r="F12" s="127"/>
      <c r="G12" s="127"/>
      <c r="H12" s="128"/>
      <c r="I12" s="104">
        <f>I9</f>
        <v>0</v>
      </c>
      <c r="J12" s="105"/>
      <c r="K12" s="106"/>
      <c r="L12" s="5" t="s">
        <v>6</v>
      </c>
      <c r="M12" s="113" t="s">
        <v>30</v>
      </c>
      <c r="N12" s="114"/>
      <c r="O12" s="114"/>
      <c r="P12" s="114"/>
      <c r="Q12" s="114"/>
      <c r="R12" s="115"/>
      <c r="S12" s="1" t="s">
        <v>7</v>
      </c>
      <c r="T12" s="132" t="s">
        <v>46</v>
      </c>
      <c r="U12" s="132"/>
      <c r="V12" s="132"/>
      <c r="W12" s="132"/>
      <c r="X12" s="132"/>
      <c r="Y12" s="132"/>
      <c r="Z12" s="107">
        <f>IF(AH9&gt;=2000000,2000000,AH9)</f>
        <v>0</v>
      </c>
      <c r="AA12" s="108"/>
      <c r="AB12" s="108"/>
      <c r="AC12" s="109"/>
      <c r="AD12" s="3" t="s">
        <v>0</v>
      </c>
    </row>
    <row r="13" spans="1:39" s="7" customFormat="1" ht="11.25" customHeight="1" x14ac:dyDescent="0.2">
      <c r="B13" s="98"/>
      <c r="C13" s="98"/>
      <c r="D13" s="98"/>
      <c r="E13" s="98"/>
      <c r="F13" s="98"/>
      <c r="G13" s="74"/>
      <c r="H13" s="99"/>
      <c r="I13" s="99"/>
      <c r="J13" s="99"/>
      <c r="K13" s="99"/>
      <c r="L13" s="99"/>
      <c r="M13" s="99"/>
      <c r="N13" s="99"/>
      <c r="O13" s="99"/>
      <c r="P13" s="99"/>
      <c r="Q13" s="34"/>
      <c r="R13" s="99"/>
      <c r="S13" s="99"/>
      <c r="T13" s="99"/>
      <c r="U13" s="99"/>
      <c r="V13" s="119"/>
      <c r="W13" s="119"/>
      <c r="X13" s="119"/>
      <c r="Y13" s="119"/>
      <c r="Z13" s="119"/>
      <c r="AA13" s="119"/>
      <c r="AB13" s="34"/>
    </row>
    <row r="14" spans="1:39" s="7" customFormat="1" ht="17.25" customHeight="1" thickBot="1" x14ac:dyDescent="0.25">
      <c r="B14" s="54" t="s">
        <v>57</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39" ht="21" customHeight="1" thickBot="1" x14ac:dyDescent="0.25">
      <c r="A15" s="4"/>
      <c r="B15" s="91" t="s">
        <v>47</v>
      </c>
      <c r="C15" s="91"/>
      <c r="D15" s="91"/>
      <c r="E15" s="91"/>
      <c r="F15" s="91"/>
      <c r="G15" s="91"/>
      <c r="H15" s="91"/>
      <c r="I15" s="91"/>
      <c r="J15" s="123">
        <f>G6-Z12</f>
        <v>0</v>
      </c>
      <c r="K15" s="124"/>
      <c r="L15" s="124"/>
      <c r="M15" s="124"/>
      <c r="N15" s="125"/>
      <c r="O15" s="20" t="s">
        <v>0</v>
      </c>
      <c r="P15" s="20" t="s">
        <v>48</v>
      </c>
      <c r="Q15" s="64"/>
      <c r="R15" s="65"/>
      <c r="S15" s="65"/>
      <c r="T15" s="19"/>
      <c r="U15" s="19"/>
      <c r="V15" s="19"/>
      <c r="W15" s="19"/>
      <c r="X15" s="63"/>
      <c r="Y15" s="4"/>
      <c r="Z15" s="59"/>
      <c r="AB15" s="59"/>
      <c r="AC15" s="59"/>
      <c r="AD15" s="62"/>
      <c r="AE15" s="4"/>
      <c r="AF15" s="4"/>
    </row>
    <row r="16" spans="1:39" s="7" customFormat="1" ht="11.25" customHeight="1" x14ac:dyDescent="0.2">
      <c r="B16" s="98"/>
      <c r="C16" s="98"/>
      <c r="D16" s="98"/>
      <c r="E16" s="98"/>
      <c r="F16" s="98"/>
      <c r="G16" s="60"/>
      <c r="H16" s="99"/>
      <c r="I16" s="99"/>
      <c r="J16" s="99"/>
      <c r="K16" s="99"/>
      <c r="L16" s="99"/>
      <c r="M16" s="99"/>
      <c r="N16" s="99"/>
      <c r="O16" s="99"/>
      <c r="P16" s="99"/>
      <c r="Q16" s="34"/>
      <c r="R16" s="99"/>
      <c r="S16" s="99"/>
      <c r="T16" s="99"/>
      <c r="U16" s="99"/>
      <c r="V16" s="119"/>
      <c r="W16" s="119"/>
      <c r="X16" s="119"/>
      <c r="Y16" s="119"/>
      <c r="Z16" s="119"/>
      <c r="AA16" s="119"/>
      <c r="AB16" s="34"/>
    </row>
    <row r="17" spans="1:29" ht="17.25" customHeight="1" x14ac:dyDescent="0.2">
      <c r="A17" s="4"/>
      <c r="B17" s="53" t="s">
        <v>56</v>
      </c>
      <c r="C17" s="23"/>
      <c r="D17" s="23"/>
      <c r="E17" s="24"/>
      <c r="F17" s="24"/>
      <c r="G17" s="19"/>
      <c r="H17" s="19"/>
      <c r="I17" s="19"/>
      <c r="J17" s="19"/>
      <c r="K17" s="56"/>
      <c r="L17" s="56"/>
      <c r="M17" s="56"/>
      <c r="N17" s="56"/>
      <c r="O17" s="20"/>
      <c r="P17" s="56"/>
      <c r="Q17" s="56"/>
      <c r="R17" s="19"/>
      <c r="S17" s="19"/>
      <c r="T17" s="19"/>
      <c r="U17" s="25"/>
      <c r="V17" s="24"/>
      <c r="W17" s="23"/>
      <c r="X17" s="26"/>
      <c r="Y17" s="26"/>
      <c r="Z17" s="26"/>
      <c r="AA17" s="27"/>
      <c r="AB17" s="23"/>
      <c r="AC17" s="23"/>
    </row>
    <row r="18" spans="1:29" s="4" customFormat="1" ht="21" customHeight="1" x14ac:dyDescent="0.2">
      <c r="B18" s="134">
        <v>1</v>
      </c>
      <c r="C18" s="136" t="s">
        <v>4</v>
      </c>
      <c r="D18" s="136"/>
      <c r="E18" s="136"/>
      <c r="F18" s="137"/>
      <c r="G18" s="28"/>
      <c r="H18" s="29"/>
      <c r="I18" s="29"/>
      <c r="J18" s="29"/>
      <c r="K18" s="29"/>
      <c r="L18" s="29"/>
      <c r="M18" s="29"/>
      <c r="N18" s="29"/>
      <c r="O18" s="29"/>
      <c r="P18" s="29"/>
      <c r="Q18" s="29"/>
      <c r="R18" s="30"/>
      <c r="S18" s="30"/>
      <c r="T18" s="16"/>
      <c r="U18" s="130" t="s">
        <v>2</v>
      </c>
      <c r="V18" s="131"/>
      <c r="W18" s="31"/>
      <c r="X18" s="30"/>
      <c r="Y18" s="30"/>
      <c r="Z18" s="30"/>
      <c r="AA18" s="30"/>
      <c r="AB18" s="30"/>
      <c r="AC18" s="16"/>
    </row>
    <row r="19" spans="1:29" s="4" customFormat="1" ht="21" customHeight="1" x14ac:dyDescent="0.2">
      <c r="B19" s="135"/>
      <c r="C19" s="136" t="s">
        <v>3</v>
      </c>
      <c r="D19" s="136"/>
      <c r="E19" s="136"/>
      <c r="F19" s="136"/>
      <c r="G19" s="28"/>
      <c r="H19" s="29"/>
      <c r="I19" s="29"/>
      <c r="J19" s="29"/>
      <c r="K19" s="29"/>
      <c r="L19" s="29"/>
      <c r="M19" s="29"/>
      <c r="N19" s="29"/>
      <c r="O19" s="29"/>
      <c r="P19" s="29"/>
      <c r="Q19" s="29"/>
      <c r="R19" s="30"/>
      <c r="S19" s="30"/>
      <c r="T19" s="16"/>
      <c r="U19" s="130" t="s">
        <v>5</v>
      </c>
      <c r="V19" s="131"/>
      <c r="W19" s="31"/>
      <c r="X19" s="30"/>
      <c r="Y19" s="30"/>
      <c r="Z19" s="30"/>
      <c r="AA19" s="30"/>
      <c r="AB19" s="30"/>
      <c r="AC19" s="16"/>
    </row>
    <row r="20" spans="1:29" s="4" customFormat="1" ht="21" customHeight="1" x14ac:dyDescent="0.2">
      <c r="B20" s="134">
        <v>2</v>
      </c>
      <c r="C20" s="136" t="s">
        <v>4</v>
      </c>
      <c r="D20" s="136"/>
      <c r="E20" s="136"/>
      <c r="F20" s="136"/>
      <c r="G20" s="28"/>
      <c r="H20" s="29"/>
      <c r="I20" s="29"/>
      <c r="J20" s="29"/>
      <c r="K20" s="29"/>
      <c r="L20" s="29"/>
      <c r="M20" s="29"/>
      <c r="N20" s="29"/>
      <c r="O20" s="29"/>
      <c r="P20" s="29"/>
      <c r="Q20" s="29"/>
      <c r="R20" s="30"/>
      <c r="S20" s="30"/>
      <c r="T20" s="16"/>
      <c r="U20" s="130" t="s">
        <v>2</v>
      </c>
      <c r="V20" s="131"/>
      <c r="W20" s="31"/>
      <c r="X20" s="30"/>
      <c r="Y20" s="30"/>
      <c r="Z20" s="30"/>
      <c r="AA20" s="30"/>
      <c r="AB20" s="30"/>
      <c r="AC20" s="16"/>
    </row>
    <row r="21" spans="1:29" s="4" customFormat="1" ht="21" customHeight="1" x14ac:dyDescent="0.2">
      <c r="B21" s="135"/>
      <c r="C21" s="136" t="s">
        <v>3</v>
      </c>
      <c r="D21" s="136"/>
      <c r="E21" s="136"/>
      <c r="F21" s="136"/>
      <c r="G21" s="28"/>
      <c r="H21" s="29"/>
      <c r="I21" s="29"/>
      <c r="J21" s="29"/>
      <c r="K21" s="29"/>
      <c r="L21" s="29"/>
      <c r="M21" s="29"/>
      <c r="N21" s="29"/>
      <c r="O21" s="29"/>
      <c r="P21" s="29"/>
      <c r="Q21" s="29"/>
      <c r="R21" s="30"/>
      <c r="S21" s="30"/>
      <c r="T21" s="16"/>
      <c r="U21" s="130" t="s">
        <v>5</v>
      </c>
      <c r="V21" s="131"/>
      <c r="W21" s="31"/>
      <c r="X21" s="30"/>
      <c r="Y21" s="30"/>
      <c r="Z21" s="30"/>
      <c r="AA21" s="30"/>
      <c r="AB21" s="30"/>
      <c r="AC21" s="16"/>
    </row>
    <row r="22" spans="1:29" s="4" customFormat="1" ht="21" customHeight="1" x14ac:dyDescent="0.2">
      <c r="B22" s="134">
        <v>3</v>
      </c>
      <c r="C22" s="136" t="s">
        <v>4</v>
      </c>
      <c r="D22" s="136"/>
      <c r="E22" s="136"/>
      <c r="F22" s="136"/>
      <c r="G22" s="28"/>
      <c r="H22" s="29"/>
      <c r="I22" s="29"/>
      <c r="J22" s="29"/>
      <c r="K22" s="29"/>
      <c r="L22" s="29"/>
      <c r="M22" s="29"/>
      <c r="N22" s="29"/>
      <c r="O22" s="29"/>
      <c r="P22" s="29"/>
      <c r="Q22" s="29"/>
      <c r="R22" s="30"/>
      <c r="S22" s="30"/>
      <c r="T22" s="16"/>
      <c r="U22" s="130" t="s">
        <v>2</v>
      </c>
      <c r="V22" s="131"/>
      <c r="W22" s="31"/>
      <c r="X22" s="30"/>
      <c r="Y22" s="30"/>
      <c r="Z22" s="30"/>
      <c r="AA22" s="30"/>
      <c r="AB22" s="30"/>
      <c r="AC22" s="16"/>
    </row>
    <row r="23" spans="1:29" s="4" customFormat="1" ht="21" customHeight="1" x14ac:dyDescent="0.2">
      <c r="B23" s="135"/>
      <c r="C23" s="136" t="s">
        <v>3</v>
      </c>
      <c r="D23" s="136"/>
      <c r="E23" s="136"/>
      <c r="F23" s="136"/>
      <c r="G23" s="28"/>
      <c r="H23" s="29"/>
      <c r="I23" s="29"/>
      <c r="J23" s="29"/>
      <c r="K23" s="29"/>
      <c r="L23" s="29"/>
      <c r="M23" s="29"/>
      <c r="N23" s="29"/>
      <c r="O23" s="29"/>
      <c r="P23" s="29"/>
      <c r="Q23" s="29"/>
      <c r="R23" s="30"/>
      <c r="S23" s="30"/>
      <c r="T23" s="16"/>
      <c r="U23" s="130" t="s">
        <v>5</v>
      </c>
      <c r="V23" s="131"/>
      <c r="W23" s="31"/>
      <c r="X23" s="30"/>
      <c r="Y23" s="30"/>
      <c r="Z23" s="30"/>
      <c r="AA23" s="30"/>
      <c r="AB23" s="30"/>
      <c r="AC23" s="16"/>
    </row>
    <row r="24" spans="1:29" s="4" customFormat="1" ht="21" customHeight="1" x14ac:dyDescent="0.2">
      <c r="B24" s="134">
        <v>4</v>
      </c>
      <c r="C24" s="136" t="s">
        <v>4</v>
      </c>
      <c r="D24" s="136"/>
      <c r="E24" s="136"/>
      <c r="F24" s="136"/>
      <c r="G24" s="28"/>
      <c r="H24" s="29"/>
      <c r="I24" s="29"/>
      <c r="J24" s="29"/>
      <c r="K24" s="29"/>
      <c r="L24" s="29"/>
      <c r="M24" s="29"/>
      <c r="N24" s="29"/>
      <c r="O24" s="29"/>
      <c r="P24" s="29"/>
      <c r="Q24" s="29"/>
      <c r="R24" s="30"/>
      <c r="S24" s="30"/>
      <c r="T24" s="16"/>
      <c r="U24" s="130" t="s">
        <v>2</v>
      </c>
      <c r="V24" s="131"/>
      <c r="W24" s="31"/>
      <c r="X24" s="30"/>
      <c r="Y24" s="30"/>
      <c r="Z24" s="30"/>
      <c r="AA24" s="30"/>
      <c r="AB24" s="30"/>
      <c r="AC24" s="16"/>
    </row>
    <row r="25" spans="1:29" s="4" customFormat="1" ht="21" customHeight="1" x14ac:dyDescent="0.2">
      <c r="B25" s="135"/>
      <c r="C25" s="136" t="s">
        <v>3</v>
      </c>
      <c r="D25" s="136"/>
      <c r="E25" s="136"/>
      <c r="F25" s="136"/>
      <c r="G25" s="28"/>
      <c r="H25" s="29"/>
      <c r="I25" s="29"/>
      <c r="J25" s="29"/>
      <c r="K25" s="29"/>
      <c r="L25" s="29"/>
      <c r="M25" s="29"/>
      <c r="N25" s="29"/>
      <c r="O25" s="29"/>
      <c r="P25" s="29"/>
      <c r="Q25" s="29"/>
      <c r="R25" s="30"/>
      <c r="S25" s="30"/>
      <c r="T25" s="16"/>
      <c r="U25" s="130" t="s">
        <v>5</v>
      </c>
      <c r="V25" s="131"/>
      <c r="W25" s="31"/>
      <c r="X25" s="30"/>
      <c r="Y25" s="30"/>
      <c r="Z25" s="30"/>
      <c r="AA25" s="30"/>
      <c r="AB25" s="30"/>
      <c r="AC25" s="16"/>
    </row>
    <row r="26" spans="1:29" s="4" customFormat="1" ht="21" customHeight="1" x14ac:dyDescent="0.2">
      <c r="B26" s="134">
        <v>5</v>
      </c>
      <c r="C26" s="136" t="s">
        <v>4</v>
      </c>
      <c r="D26" s="136"/>
      <c r="E26" s="136"/>
      <c r="F26" s="136"/>
      <c r="G26" s="28"/>
      <c r="H26" s="29"/>
      <c r="I26" s="29"/>
      <c r="J26" s="29"/>
      <c r="K26" s="29"/>
      <c r="L26" s="29"/>
      <c r="M26" s="29"/>
      <c r="N26" s="29"/>
      <c r="O26" s="29"/>
      <c r="P26" s="29"/>
      <c r="Q26" s="29"/>
      <c r="R26" s="30"/>
      <c r="S26" s="30"/>
      <c r="T26" s="16"/>
      <c r="U26" s="130" t="s">
        <v>2</v>
      </c>
      <c r="V26" s="131"/>
      <c r="W26" s="31"/>
      <c r="X26" s="30"/>
      <c r="Y26" s="30"/>
      <c r="Z26" s="30"/>
      <c r="AA26" s="30"/>
      <c r="AB26" s="30"/>
      <c r="AC26" s="16"/>
    </row>
    <row r="27" spans="1:29" s="4" customFormat="1" ht="21" customHeight="1" x14ac:dyDescent="0.2">
      <c r="B27" s="135"/>
      <c r="C27" s="136" t="s">
        <v>3</v>
      </c>
      <c r="D27" s="136"/>
      <c r="E27" s="136"/>
      <c r="F27" s="136"/>
      <c r="G27" s="28"/>
      <c r="H27" s="29"/>
      <c r="I27" s="29"/>
      <c r="J27" s="29"/>
      <c r="K27" s="29"/>
      <c r="L27" s="29"/>
      <c r="M27" s="29"/>
      <c r="N27" s="29"/>
      <c r="O27" s="29"/>
      <c r="P27" s="29"/>
      <c r="Q27" s="29"/>
      <c r="R27" s="30"/>
      <c r="S27" s="30"/>
      <c r="T27" s="16"/>
      <c r="U27" s="130" t="s">
        <v>5</v>
      </c>
      <c r="V27" s="131"/>
      <c r="W27" s="31"/>
      <c r="X27" s="30"/>
      <c r="Y27" s="30"/>
      <c r="Z27" s="30"/>
      <c r="AA27" s="30"/>
      <c r="AB27" s="30"/>
      <c r="AC27" s="16"/>
    </row>
    <row r="28" spans="1:29" s="4" customFormat="1" ht="45" customHeight="1" x14ac:dyDescent="0.2">
      <c r="B28" s="138" t="s">
        <v>73</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row>
    <row r="29" spans="1:29" s="4" customFormat="1" ht="11.25" customHeight="1" x14ac:dyDescent="0.2">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row>
    <row r="30" spans="1:29" s="4" customFormat="1" ht="17.25" customHeight="1" x14ac:dyDescent="0.2">
      <c r="B30" s="52" t="s">
        <v>58</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row>
    <row r="31" spans="1:29" s="4" customFormat="1" ht="17.25" customHeight="1" x14ac:dyDescent="0.2">
      <c r="B31" s="134">
        <v>1</v>
      </c>
      <c r="C31" s="136" t="s">
        <v>23</v>
      </c>
      <c r="D31" s="136"/>
      <c r="E31" s="136"/>
      <c r="F31" s="137"/>
      <c r="G31" s="28"/>
      <c r="H31" s="29"/>
      <c r="I31" s="29"/>
      <c r="J31" s="29"/>
      <c r="K31" s="29"/>
      <c r="L31" s="29"/>
      <c r="M31" s="29"/>
      <c r="N31" s="29"/>
      <c r="O31" s="29"/>
      <c r="P31" s="29"/>
      <c r="Q31" s="29"/>
      <c r="R31" s="30"/>
      <c r="S31" s="30"/>
      <c r="T31" s="16"/>
      <c r="U31" s="130" t="s">
        <v>2</v>
      </c>
      <c r="V31" s="131"/>
      <c r="W31" s="31"/>
      <c r="X31" s="30"/>
      <c r="Y31" s="30"/>
      <c r="Z31" s="30"/>
      <c r="AA31" s="30"/>
      <c r="AB31" s="30"/>
      <c r="AC31" s="16"/>
    </row>
    <row r="32" spans="1:29" s="4" customFormat="1" ht="17.25" customHeight="1" x14ac:dyDescent="0.2">
      <c r="B32" s="135"/>
      <c r="C32" s="136" t="s">
        <v>3</v>
      </c>
      <c r="D32" s="136"/>
      <c r="E32" s="136"/>
      <c r="F32" s="136"/>
      <c r="G32" s="28"/>
      <c r="H32" s="29"/>
      <c r="I32" s="29"/>
      <c r="J32" s="29"/>
      <c r="K32" s="29"/>
      <c r="L32" s="29"/>
      <c r="M32" s="29"/>
      <c r="N32" s="29"/>
      <c r="O32" s="29"/>
      <c r="P32" s="29"/>
      <c r="Q32" s="29"/>
      <c r="R32" s="30"/>
      <c r="S32" s="30"/>
      <c r="T32" s="16"/>
      <c r="U32" s="130" t="s">
        <v>5</v>
      </c>
      <c r="V32" s="131"/>
      <c r="W32" s="31"/>
      <c r="X32" s="30"/>
      <c r="Y32" s="30"/>
      <c r="Z32" s="30"/>
      <c r="AA32" s="30"/>
      <c r="AB32" s="30"/>
      <c r="AC32" s="16"/>
    </row>
    <row r="33" spans="1:35" s="4" customFormat="1" ht="15.75" customHeight="1" x14ac:dyDescent="0.2">
      <c r="B33" s="57" t="s">
        <v>53</v>
      </c>
      <c r="C33" s="55"/>
      <c r="D33" s="55"/>
      <c r="E33" s="55"/>
      <c r="F33" s="55"/>
      <c r="G33" s="39"/>
      <c r="H33" s="39"/>
      <c r="I33" s="39"/>
      <c r="J33" s="39"/>
      <c r="K33" s="39"/>
      <c r="L33" s="39"/>
      <c r="M33" s="39"/>
      <c r="N33" s="39"/>
      <c r="O33" s="39"/>
      <c r="P33" s="39"/>
      <c r="Q33" s="39"/>
      <c r="R33" s="20"/>
      <c r="S33" s="20"/>
      <c r="T33" s="20"/>
      <c r="U33" s="56"/>
      <c r="V33" s="56"/>
      <c r="W33" s="20"/>
      <c r="X33" s="20"/>
      <c r="Y33" s="20"/>
      <c r="Z33" s="20"/>
      <c r="AA33" s="20"/>
      <c r="AB33" s="20"/>
      <c r="AC33" s="20"/>
    </row>
    <row r="34" spans="1:35" s="4" customFormat="1" ht="11.25" customHeight="1" x14ac:dyDescent="0.2">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row>
    <row r="35" spans="1:35" s="4" customFormat="1" ht="17.25" customHeight="1" thickBot="1" x14ac:dyDescent="0.25">
      <c r="B35" s="54" t="s">
        <v>59</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row>
    <row r="36" spans="1:35" ht="21" customHeight="1" thickBot="1" x14ac:dyDescent="0.25">
      <c r="A36" s="4"/>
      <c r="B36" s="126" t="s">
        <v>62</v>
      </c>
      <c r="C36" s="127"/>
      <c r="D36" s="127"/>
      <c r="E36" s="127"/>
      <c r="F36" s="127"/>
      <c r="G36" s="127"/>
      <c r="H36" s="127"/>
      <c r="I36" s="128"/>
      <c r="J36" s="120"/>
      <c r="K36" s="121"/>
      <c r="L36" s="122"/>
      <c r="M36" s="20" t="s">
        <v>1</v>
      </c>
      <c r="N36" s="20"/>
      <c r="O36" s="20"/>
      <c r="P36" s="20"/>
      <c r="Q36" s="56"/>
      <c r="R36" s="20"/>
      <c r="S36" s="56"/>
      <c r="T36" s="56"/>
      <c r="U36" s="19"/>
      <c r="V36" s="19"/>
      <c r="W36" s="19"/>
      <c r="X36" s="19"/>
      <c r="Y36" s="56"/>
      <c r="Z36" s="4"/>
      <c r="AA36" s="49"/>
      <c r="AB36" s="49"/>
      <c r="AC36" s="49"/>
      <c r="AD36" s="55"/>
      <c r="AE36" s="4"/>
      <c r="AF36" s="4"/>
      <c r="AG36" s="4"/>
      <c r="AI36" s="9">
        <f>100000*J36</f>
        <v>0</v>
      </c>
    </row>
    <row r="37" spans="1:35" ht="23.25" customHeight="1" x14ac:dyDescent="0.2">
      <c r="A37" s="4"/>
      <c r="B37" s="57" t="s">
        <v>51</v>
      </c>
      <c r="C37" s="4"/>
      <c r="D37" s="4"/>
      <c r="E37" s="56"/>
      <c r="F37" s="56"/>
      <c r="G37" s="19"/>
      <c r="H37" s="19"/>
      <c r="I37" s="19"/>
      <c r="J37" s="19"/>
      <c r="K37" s="56"/>
      <c r="L37" s="56"/>
      <c r="M37" s="56"/>
      <c r="N37" s="56"/>
      <c r="O37" s="20"/>
      <c r="P37" s="56"/>
      <c r="Q37" s="56"/>
      <c r="R37" s="19"/>
      <c r="S37" s="19"/>
      <c r="T37" s="19"/>
      <c r="U37" s="19"/>
      <c r="V37" s="56"/>
      <c r="W37" s="4"/>
      <c r="X37" s="49"/>
      <c r="Y37" s="49"/>
      <c r="Z37" s="49"/>
      <c r="AA37" s="55"/>
      <c r="AB37" s="4"/>
      <c r="AC37" s="4"/>
      <c r="AD37" s="4"/>
    </row>
    <row r="38" spans="1:35" ht="17.25" customHeight="1" thickBot="1" x14ac:dyDescent="0.25">
      <c r="A38" s="4"/>
      <c r="B38" s="52" t="s">
        <v>60</v>
      </c>
      <c r="C38" s="4"/>
      <c r="D38" s="4"/>
      <c r="E38" s="32"/>
      <c r="F38" s="32"/>
      <c r="G38" s="32"/>
      <c r="H38" s="32"/>
      <c r="I38" s="32"/>
      <c r="J38" s="32"/>
      <c r="K38" s="32"/>
      <c r="L38" s="32"/>
      <c r="M38" s="32"/>
      <c r="N38" s="32"/>
      <c r="O38" s="32"/>
      <c r="P38" s="32"/>
      <c r="Q38" s="32"/>
      <c r="R38" s="32"/>
      <c r="S38" s="32"/>
      <c r="T38" s="32"/>
      <c r="U38" s="32"/>
      <c r="V38" s="32"/>
      <c r="W38" s="32"/>
      <c r="X38" s="32"/>
      <c r="Y38" s="32"/>
      <c r="Z38" s="32"/>
      <c r="AA38" s="32"/>
      <c r="AB38" s="32"/>
      <c r="AC38" s="4"/>
      <c r="AD38" s="4"/>
    </row>
    <row r="39" spans="1:35" ht="21" customHeight="1" thickBot="1" x14ac:dyDescent="0.25">
      <c r="A39" s="4"/>
      <c r="B39" s="116" t="s">
        <v>63</v>
      </c>
      <c r="C39" s="117"/>
      <c r="D39" s="117"/>
      <c r="E39" s="117"/>
      <c r="F39" s="117"/>
      <c r="G39" s="117"/>
      <c r="H39" s="117"/>
      <c r="I39" s="118"/>
      <c r="J39" s="104">
        <f>J36</f>
        <v>0</v>
      </c>
      <c r="K39" s="105"/>
      <c r="L39" s="106"/>
      <c r="M39" s="5" t="s">
        <v>6</v>
      </c>
      <c r="N39" s="113" t="s">
        <v>28</v>
      </c>
      <c r="O39" s="114"/>
      <c r="P39" s="114"/>
      <c r="Q39" s="114"/>
      <c r="R39" s="115"/>
      <c r="S39" s="1" t="s">
        <v>7</v>
      </c>
      <c r="T39" s="110" t="s">
        <v>64</v>
      </c>
      <c r="U39" s="111"/>
      <c r="V39" s="111"/>
      <c r="W39" s="111"/>
      <c r="X39" s="111"/>
      <c r="Y39" s="112"/>
      <c r="Z39" s="107">
        <f>IF(AI36&gt;=500000,500000,AI36)</f>
        <v>0</v>
      </c>
      <c r="AA39" s="108"/>
      <c r="AB39" s="108"/>
      <c r="AC39" s="109"/>
      <c r="AD39" s="3" t="s">
        <v>12</v>
      </c>
      <c r="AE39" s="3"/>
      <c r="AF39" s="32"/>
      <c r="AG39" s="4"/>
      <c r="AH39" s="4"/>
    </row>
    <row r="40" spans="1:35" s="7" customFormat="1" ht="11.25" customHeight="1" x14ac:dyDescent="0.2">
      <c r="B40" s="100" t="s">
        <v>76</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row>
    <row r="41" spans="1:35" s="7" customFormat="1" ht="11.25" customHeight="1" x14ac:dyDescent="0.2">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row>
    <row r="42" spans="1:35" s="7" customFormat="1" ht="11.25" customHeight="1" x14ac:dyDescent="0.2">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1:35" s="7" customFormat="1" ht="17.25" customHeight="1" thickBot="1" x14ac:dyDescent="0.25">
      <c r="B43" s="54" t="s">
        <v>61</v>
      </c>
      <c r="E43" s="14"/>
      <c r="F43" s="14"/>
      <c r="H43" s="34"/>
      <c r="I43" s="34"/>
      <c r="J43" s="34"/>
      <c r="K43" s="34"/>
      <c r="L43" s="34"/>
      <c r="M43" s="48"/>
      <c r="N43" s="48"/>
      <c r="O43" s="48"/>
      <c r="P43" s="48"/>
      <c r="Q43" s="48"/>
      <c r="R43" s="49"/>
      <c r="S43" s="49"/>
      <c r="T43" s="49"/>
      <c r="U43" s="49"/>
      <c r="V43" s="49"/>
      <c r="W43" s="34"/>
      <c r="X43" s="34"/>
      <c r="Z43" s="14"/>
      <c r="AA43" s="14"/>
    </row>
    <row r="44" spans="1:35" s="7" customFormat="1" ht="21" customHeight="1" thickBot="1" x14ac:dyDescent="0.25">
      <c r="B44" s="96" t="s">
        <v>11</v>
      </c>
      <c r="C44" s="97"/>
      <c r="D44" s="97"/>
      <c r="E44" s="97"/>
      <c r="F44" s="101">
        <f>MIN(J15,Z39)</f>
        <v>0</v>
      </c>
      <c r="G44" s="102"/>
      <c r="H44" s="102"/>
      <c r="I44" s="102"/>
      <c r="J44" s="103"/>
      <c r="K44" s="20" t="s">
        <v>12</v>
      </c>
      <c r="L44" s="20" t="s">
        <v>10</v>
      </c>
      <c r="M44" s="20" t="s">
        <v>65</v>
      </c>
      <c r="N44" s="20"/>
      <c r="O44" s="56"/>
      <c r="P44" s="56"/>
      <c r="Q44" s="19"/>
      <c r="R44" s="19"/>
      <c r="S44" s="19"/>
      <c r="T44" s="19"/>
      <c r="U44" s="56"/>
      <c r="W44" s="49"/>
      <c r="X44" s="49"/>
      <c r="Y44" s="49"/>
      <c r="Z44" s="48"/>
    </row>
    <row r="45" spans="1:35" s="7" customFormat="1" ht="17.25" customHeight="1" x14ac:dyDescent="0.2">
      <c r="B45" s="33"/>
      <c r="C45" s="33"/>
      <c r="D45" s="33"/>
      <c r="E45" s="33"/>
      <c r="F45" s="33"/>
      <c r="G45" s="19"/>
      <c r="H45" s="19"/>
      <c r="I45" s="19"/>
      <c r="J45" s="19"/>
      <c r="K45" s="19"/>
      <c r="L45" s="19"/>
      <c r="M45" s="36"/>
      <c r="N45" s="20"/>
      <c r="O45" s="20"/>
      <c r="P45" s="18"/>
      <c r="Q45" s="18"/>
      <c r="R45" s="19"/>
      <c r="S45" s="19"/>
      <c r="T45" s="19"/>
      <c r="U45" s="19"/>
      <c r="V45" s="18"/>
      <c r="X45" s="17"/>
      <c r="Y45" s="17"/>
      <c r="Z45" s="17"/>
      <c r="AA45" s="33"/>
    </row>
  </sheetData>
  <mergeCells count="63">
    <mergeCell ref="C19:F19"/>
    <mergeCell ref="C20:F20"/>
    <mergeCell ref="C21:F21"/>
    <mergeCell ref="B8:Y8"/>
    <mergeCell ref="B18:B19"/>
    <mergeCell ref="B20:B21"/>
    <mergeCell ref="C18:F18"/>
    <mergeCell ref="U21:V21"/>
    <mergeCell ref="B9:H9"/>
    <mergeCell ref="B12:H12"/>
    <mergeCell ref="R16:U16"/>
    <mergeCell ref="V16:AA16"/>
    <mergeCell ref="I9:K9"/>
    <mergeCell ref="I12:K12"/>
    <mergeCell ref="M12:R12"/>
    <mergeCell ref="B26:B27"/>
    <mergeCell ref="B22:B23"/>
    <mergeCell ref="B31:B32"/>
    <mergeCell ref="C31:F31"/>
    <mergeCell ref="C32:F32"/>
    <mergeCell ref="B28:AC28"/>
    <mergeCell ref="U22:V22"/>
    <mergeCell ref="U23:V23"/>
    <mergeCell ref="C22:F22"/>
    <mergeCell ref="C27:F27"/>
    <mergeCell ref="U24:V24"/>
    <mergeCell ref="U25:V25"/>
    <mergeCell ref="C24:F24"/>
    <mergeCell ref="C25:F25"/>
    <mergeCell ref="C26:F26"/>
    <mergeCell ref="C23:F23"/>
    <mergeCell ref="J36:L36"/>
    <mergeCell ref="J15:N15"/>
    <mergeCell ref="B15:I15"/>
    <mergeCell ref="B36:I36"/>
    <mergeCell ref="W1:AD1"/>
    <mergeCell ref="U19:V19"/>
    <mergeCell ref="U20:V20"/>
    <mergeCell ref="U26:V26"/>
    <mergeCell ref="U27:V27"/>
    <mergeCell ref="U18:V18"/>
    <mergeCell ref="T12:Y12"/>
    <mergeCell ref="Z12:AC12"/>
    <mergeCell ref="U31:V31"/>
    <mergeCell ref="U32:V32"/>
    <mergeCell ref="A3:AD3"/>
    <mergeCell ref="B24:B25"/>
    <mergeCell ref="B6:F6"/>
    <mergeCell ref="G6:K6"/>
    <mergeCell ref="B44:E44"/>
    <mergeCell ref="B16:F16"/>
    <mergeCell ref="H16:P16"/>
    <mergeCell ref="B40:AC41"/>
    <mergeCell ref="F44:J44"/>
    <mergeCell ref="J39:L39"/>
    <mergeCell ref="Z39:AC39"/>
    <mergeCell ref="T39:Y39"/>
    <mergeCell ref="N39:R39"/>
    <mergeCell ref="B39:I39"/>
    <mergeCell ref="B13:F13"/>
    <mergeCell ref="H13:P13"/>
    <mergeCell ref="R13:U13"/>
    <mergeCell ref="V13:AA13"/>
  </mergeCells>
  <phoneticPr fontId="1"/>
  <dataValidations count="2">
    <dataValidation imeMode="off" allowBlank="1" showInputMessage="1" showErrorMessage="1" sqref="G6 M7:P7 P36:S36 M36 Q6 U6 L6:O6 V45 E5:P5 J39 R31:R33 X15 O15:R15 B15 J15 T15 K44:O44 M45:P45 F44 G45 Q44 R45 U44 V7 R7 B6:B8 N9:R9 J10 T9 X9 I9 L9:L10 I12 X12 T12 M12:R12 K11:P11 E11 R10:R11 V10:V11 G10:G11 Y36 J36 O10:P10 U36 V13:V17 V37 R13:R27 R37 G13:G17 G37 K13:P17 K37:P37 E13:E17 E37" xr:uid="{00000000-0002-0000-0000-000000000000}"/>
    <dataValidation type="list" allowBlank="1" showInputMessage="1" showErrorMessage="1" sqref="J39 G43 I12 G13:G16" xr:uid="{00000000-0002-0000-0000-000001000000}">
      <formula1>"○"</formula1>
    </dataValidation>
  </dataValidations>
  <printOptions horizontalCentered="1"/>
  <pageMargins left="0.51181102362204722" right="0.35433070866141736" top="0.78740157480314965" bottom="0.3937007874015748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43"/>
  <sheetViews>
    <sheetView showGridLines="0" showZeros="0" view="pageBreakPreview" topLeftCell="A19" zoomScaleNormal="100" zoomScaleSheetLayoutView="100" workbookViewId="0">
      <selection activeCell="G6" sqref="G6:K6"/>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9" ht="17.25" customHeight="1" x14ac:dyDescent="0.2">
      <c r="A1" s="44" t="s">
        <v>8</v>
      </c>
      <c r="B1" s="4"/>
      <c r="C1" s="4"/>
      <c r="D1" s="4"/>
      <c r="E1" s="4"/>
      <c r="F1" s="4"/>
      <c r="G1" s="4"/>
      <c r="H1" s="4"/>
      <c r="I1" s="4"/>
      <c r="J1" s="4"/>
      <c r="K1" s="4"/>
      <c r="L1" s="4"/>
      <c r="M1" s="4"/>
      <c r="N1" s="4"/>
      <c r="O1" s="4"/>
      <c r="P1" s="4"/>
      <c r="Q1" s="4"/>
      <c r="R1" s="4"/>
      <c r="S1" s="4"/>
      <c r="T1" s="4"/>
      <c r="U1" s="4"/>
      <c r="V1" s="4"/>
      <c r="W1" s="140" t="s">
        <v>33</v>
      </c>
      <c r="X1" s="141"/>
      <c r="Y1" s="141"/>
      <c r="Z1" s="141"/>
      <c r="AA1" s="141"/>
      <c r="AB1" s="141"/>
      <c r="AC1" s="141"/>
      <c r="AD1" s="142"/>
    </row>
    <row r="2" spans="1:39"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9" ht="17.25" customHeight="1" x14ac:dyDescent="0.2">
      <c r="A3" s="133" t="s">
        <v>71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row>
    <row r="4" spans="1:39"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9" ht="17.25" customHeight="1" thickBot="1" x14ac:dyDescent="0.25">
      <c r="A5" s="4"/>
      <c r="B5" s="52" t="s">
        <v>24</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9" ht="21" customHeight="1" thickBot="1" x14ac:dyDescent="0.25">
      <c r="A6" s="4"/>
      <c r="B6" s="91" t="s">
        <v>45</v>
      </c>
      <c r="C6" s="91"/>
      <c r="D6" s="91"/>
      <c r="E6" s="91"/>
      <c r="F6" s="92"/>
      <c r="G6" s="93"/>
      <c r="H6" s="94"/>
      <c r="I6" s="94"/>
      <c r="J6" s="94"/>
      <c r="K6" s="95"/>
      <c r="L6" s="20" t="s">
        <v>0</v>
      </c>
      <c r="M6" s="20" t="s">
        <v>43</v>
      </c>
      <c r="N6" s="20"/>
      <c r="O6" s="73"/>
      <c r="P6" s="73"/>
      <c r="Q6" s="19"/>
      <c r="R6" s="19"/>
      <c r="S6" s="19"/>
      <c r="T6" s="19"/>
      <c r="U6" s="73"/>
      <c r="V6" s="4"/>
      <c r="W6" s="71"/>
      <c r="Y6" s="71"/>
      <c r="Z6" s="71"/>
      <c r="AA6" s="72"/>
      <c r="AB6" s="4"/>
      <c r="AC6" s="4"/>
      <c r="AG6" s="4"/>
      <c r="AH6" s="4"/>
      <c r="AI6" s="4"/>
      <c r="AJ6" s="4"/>
      <c r="AK6" s="4"/>
      <c r="AL6" s="4"/>
      <c r="AM6" s="4"/>
    </row>
    <row r="7" spans="1:39" ht="18" customHeight="1" x14ac:dyDescent="0.2">
      <c r="A7" s="4"/>
      <c r="B7" s="73"/>
      <c r="C7" s="73"/>
      <c r="D7" s="73"/>
      <c r="E7" s="73"/>
      <c r="F7" s="73"/>
      <c r="G7" s="22" t="s">
        <v>9</v>
      </c>
      <c r="H7" s="20"/>
      <c r="I7" s="20"/>
      <c r="J7" s="20"/>
      <c r="K7" s="20"/>
      <c r="L7" s="20"/>
      <c r="M7" s="20"/>
      <c r="N7" s="80" t="s">
        <v>44</v>
      </c>
      <c r="O7" s="20"/>
      <c r="P7" s="73"/>
      <c r="Q7" s="73"/>
      <c r="R7" s="19"/>
      <c r="S7" s="19"/>
      <c r="T7" s="19"/>
      <c r="U7" s="19"/>
      <c r="V7" s="73"/>
      <c r="W7" s="4"/>
      <c r="X7" s="71"/>
      <c r="Y7" s="71"/>
      <c r="Z7" s="71"/>
      <c r="AA7" s="72"/>
      <c r="AB7" s="4"/>
      <c r="AC7" s="4"/>
    </row>
    <row r="8" spans="1:39" ht="27" customHeight="1" x14ac:dyDescent="0.2">
      <c r="A8" s="4"/>
      <c r="B8" s="139" t="s">
        <v>72</v>
      </c>
      <c r="C8" s="139"/>
      <c r="D8" s="139"/>
      <c r="E8" s="139"/>
      <c r="F8" s="139"/>
      <c r="G8" s="139"/>
      <c r="H8" s="139"/>
      <c r="I8" s="139"/>
      <c r="J8" s="139"/>
      <c r="K8" s="139"/>
      <c r="L8" s="139"/>
      <c r="M8" s="139"/>
      <c r="N8" s="139"/>
      <c r="O8" s="139"/>
      <c r="P8" s="139"/>
      <c r="Q8" s="139"/>
      <c r="R8" s="139"/>
      <c r="S8" s="139"/>
      <c r="T8" s="139"/>
      <c r="U8" s="139"/>
      <c r="V8" s="139"/>
      <c r="W8" s="139"/>
      <c r="X8" s="139"/>
      <c r="Y8" s="139"/>
      <c r="Z8" s="71"/>
      <c r="AA8" s="72"/>
      <c r="AB8" s="4"/>
      <c r="AC8" s="4"/>
    </row>
    <row r="9" spans="1:39" ht="18" customHeight="1" x14ac:dyDescent="0.2">
      <c r="A9" s="4"/>
      <c r="B9" s="53" t="s">
        <v>25</v>
      </c>
      <c r="C9" s="23"/>
      <c r="D9" s="23"/>
      <c r="E9" s="24"/>
      <c r="F9" s="24"/>
      <c r="G9" s="19"/>
      <c r="H9" s="19"/>
      <c r="I9" s="19"/>
      <c r="J9" s="19"/>
      <c r="K9" s="56"/>
      <c r="L9" s="56"/>
      <c r="M9" s="56"/>
      <c r="N9" s="56"/>
      <c r="O9" s="20"/>
      <c r="P9" s="56"/>
      <c r="Q9" s="56"/>
      <c r="R9" s="19"/>
      <c r="S9" s="19"/>
      <c r="T9" s="19"/>
      <c r="U9" s="25"/>
      <c r="V9" s="24"/>
      <c r="W9" s="23"/>
      <c r="X9" s="26"/>
      <c r="Y9" s="26"/>
      <c r="Z9" s="26"/>
      <c r="AA9" s="27"/>
      <c r="AB9" s="23"/>
      <c r="AC9" s="23"/>
    </row>
    <row r="10" spans="1:39" ht="17.25" customHeight="1" x14ac:dyDescent="0.2">
      <c r="A10" s="4"/>
      <c r="B10" s="134">
        <v>1</v>
      </c>
      <c r="C10" s="136" t="s">
        <v>4</v>
      </c>
      <c r="D10" s="136"/>
      <c r="E10" s="136"/>
      <c r="F10" s="137"/>
      <c r="G10" s="28"/>
      <c r="H10" s="29"/>
      <c r="I10" s="29"/>
      <c r="J10" s="29"/>
      <c r="K10" s="29"/>
      <c r="L10" s="29"/>
      <c r="M10" s="29"/>
      <c r="N10" s="29"/>
      <c r="O10" s="29"/>
      <c r="P10" s="29"/>
      <c r="Q10" s="29"/>
      <c r="R10" s="30"/>
      <c r="S10" s="30"/>
      <c r="T10" s="16"/>
      <c r="U10" s="130" t="s">
        <v>2</v>
      </c>
      <c r="V10" s="131"/>
      <c r="W10" s="31"/>
      <c r="X10" s="30"/>
      <c r="Y10" s="30"/>
      <c r="Z10" s="30"/>
      <c r="AA10" s="30"/>
      <c r="AB10" s="30"/>
      <c r="AC10" s="16"/>
    </row>
    <row r="11" spans="1:39" ht="17.25" customHeight="1" x14ac:dyDescent="0.2">
      <c r="A11" s="4"/>
      <c r="B11" s="135"/>
      <c r="C11" s="136" t="s">
        <v>3</v>
      </c>
      <c r="D11" s="136"/>
      <c r="E11" s="136"/>
      <c r="F11" s="136"/>
      <c r="G11" s="28"/>
      <c r="H11" s="29"/>
      <c r="I11" s="29"/>
      <c r="J11" s="29"/>
      <c r="K11" s="29"/>
      <c r="L11" s="29"/>
      <c r="M11" s="29"/>
      <c r="N11" s="29"/>
      <c r="O11" s="29"/>
      <c r="P11" s="29"/>
      <c r="Q11" s="29"/>
      <c r="R11" s="30"/>
      <c r="S11" s="30"/>
      <c r="T11" s="16"/>
      <c r="U11" s="130" t="s">
        <v>5</v>
      </c>
      <c r="V11" s="131"/>
      <c r="W11" s="31"/>
      <c r="X11" s="30"/>
      <c r="Y11" s="30"/>
      <c r="Z11" s="30"/>
      <c r="AA11" s="30"/>
      <c r="AB11" s="30"/>
      <c r="AC11" s="16"/>
    </row>
    <row r="12" spans="1:39" ht="12.75" customHeight="1" x14ac:dyDescent="0.2">
      <c r="A12" s="4"/>
      <c r="B12" s="79" t="s">
        <v>74</v>
      </c>
      <c r="C12" s="86"/>
      <c r="D12" s="86"/>
      <c r="E12" s="86"/>
      <c r="F12" s="86"/>
      <c r="G12" s="88"/>
      <c r="H12" s="88"/>
      <c r="I12" s="88"/>
      <c r="J12" s="88"/>
      <c r="K12" s="88"/>
      <c r="L12" s="88"/>
      <c r="M12" s="88"/>
      <c r="N12" s="88"/>
      <c r="O12" s="88"/>
      <c r="P12" s="88"/>
      <c r="Q12" s="88"/>
      <c r="R12" s="88"/>
      <c r="S12" s="88"/>
      <c r="T12" s="88"/>
      <c r="U12" s="87"/>
      <c r="V12" s="87"/>
      <c r="W12" s="89"/>
      <c r="X12" s="89"/>
      <c r="Y12" s="89"/>
      <c r="Z12" s="89"/>
      <c r="AA12" s="89"/>
      <c r="AB12" s="89"/>
      <c r="AC12" s="89"/>
    </row>
    <row r="13" spans="1:39" ht="11.25" customHeight="1" x14ac:dyDescent="0.2">
      <c r="A13" s="4"/>
      <c r="B13" s="55"/>
      <c r="C13" s="55"/>
      <c r="D13" s="55"/>
      <c r="E13" s="55"/>
      <c r="F13" s="55"/>
      <c r="G13" s="39"/>
      <c r="H13" s="39"/>
      <c r="I13" s="39"/>
      <c r="J13" s="39"/>
      <c r="K13" s="39"/>
      <c r="L13" s="39"/>
      <c r="M13" s="39"/>
      <c r="N13" s="39"/>
      <c r="O13" s="39"/>
      <c r="P13" s="39"/>
      <c r="Q13" s="39"/>
      <c r="R13" s="20"/>
      <c r="S13" s="20"/>
      <c r="T13" s="20"/>
      <c r="U13" s="56"/>
      <c r="V13" s="56"/>
      <c r="W13" s="20"/>
      <c r="X13" s="20"/>
      <c r="Y13" s="20"/>
      <c r="Z13" s="20"/>
      <c r="AA13" s="20"/>
      <c r="AB13" s="20"/>
      <c r="AC13" s="20"/>
    </row>
    <row r="14" spans="1:39" ht="17.25" customHeight="1" thickBot="1" x14ac:dyDescent="0.25">
      <c r="A14" s="4"/>
      <c r="B14" s="52" t="s">
        <v>26</v>
      </c>
      <c r="C14" s="4"/>
      <c r="D14" s="4"/>
      <c r="E14" s="56"/>
      <c r="F14" s="56"/>
      <c r="G14" s="19"/>
      <c r="H14" s="19"/>
      <c r="I14" s="19"/>
      <c r="J14" s="19"/>
      <c r="K14" s="56"/>
      <c r="L14" s="56"/>
      <c r="M14" s="56"/>
      <c r="N14" s="56"/>
      <c r="O14" s="20"/>
      <c r="P14" s="56"/>
      <c r="Q14" s="56"/>
      <c r="R14" s="19"/>
      <c r="S14" s="19"/>
      <c r="T14" s="19"/>
      <c r="U14" s="19"/>
      <c r="V14" s="56"/>
      <c r="W14" s="4"/>
      <c r="X14" s="49"/>
      <c r="Y14" s="49"/>
      <c r="Z14" s="49"/>
      <c r="AA14" s="55"/>
      <c r="AB14" s="4"/>
      <c r="AC14" s="4"/>
    </row>
    <row r="15" spans="1:39" s="4" customFormat="1" ht="21" customHeight="1" thickBot="1" x14ac:dyDescent="0.25">
      <c r="B15" s="126" t="s">
        <v>66</v>
      </c>
      <c r="C15" s="127"/>
      <c r="D15" s="127"/>
      <c r="E15" s="127"/>
      <c r="F15" s="127"/>
      <c r="G15" s="144"/>
      <c r="H15" s="145"/>
      <c r="I15" s="146"/>
      <c r="J15" s="20" t="s">
        <v>13</v>
      </c>
      <c r="K15" s="20" t="s">
        <v>43</v>
      </c>
      <c r="L15" s="56"/>
      <c r="M15" s="56"/>
      <c r="N15" s="56"/>
      <c r="O15" s="20"/>
      <c r="P15" s="56"/>
      <c r="Q15" s="56"/>
      <c r="R15" s="19"/>
      <c r="S15" s="19"/>
      <c r="T15" s="19"/>
      <c r="U15" s="19"/>
      <c r="V15" s="56"/>
      <c r="X15" s="49"/>
      <c r="Y15" s="49"/>
      <c r="Z15" s="49"/>
      <c r="AA15" s="55"/>
    </row>
    <row r="16" spans="1:39" s="4" customFormat="1" ht="21" customHeight="1" x14ac:dyDescent="0.2">
      <c r="B16" s="84"/>
      <c r="C16" s="84"/>
      <c r="D16" s="84"/>
      <c r="E16" s="84"/>
      <c r="F16" s="84"/>
      <c r="G16" s="90"/>
      <c r="H16" s="90"/>
      <c r="I16" s="90"/>
      <c r="J16" s="20"/>
      <c r="K16" s="20"/>
      <c r="L16" s="80" t="s">
        <v>75</v>
      </c>
      <c r="M16" s="87"/>
      <c r="N16" s="87"/>
      <c r="O16" s="20"/>
      <c r="P16" s="87"/>
      <c r="Q16" s="87"/>
      <c r="R16" s="19"/>
      <c r="S16" s="19"/>
      <c r="T16" s="19"/>
      <c r="U16" s="19"/>
      <c r="V16" s="87"/>
      <c r="X16" s="85"/>
      <c r="Y16" s="85"/>
      <c r="Z16" s="85"/>
      <c r="AA16" s="86"/>
    </row>
    <row r="17" spans="1:34" ht="12.75" customHeight="1" x14ac:dyDescent="0.2">
      <c r="A17" s="4"/>
      <c r="B17" s="79" t="s">
        <v>77</v>
      </c>
      <c r="C17" s="4"/>
      <c r="D17" s="4"/>
      <c r="E17" s="56"/>
      <c r="F17" s="56"/>
      <c r="G17" s="19"/>
      <c r="H17" s="19"/>
      <c r="I17" s="19"/>
      <c r="J17" s="19"/>
      <c r="K17" s="56"/>
      <c r="L17" s="56"/>
      <c r="M17" s="56"/>
      <c r="N17" s="56"/>
      <c r="O17" s="20"/>
      <c r="P17" s="56"/>
      <c r="Q17" s="56"/>
      <c r="R17" s="19"/>
      <c r="S17" s="19"/>
      <c r="T17" s="19"/>
      <c r="U17" s="19"/>
      <c r="V17" s="56"/>
      <c r="W17" s="4"/>
      <c r="X17" s="49"/>
      <c r="Y17" s="49"/>
      <c r="Z17" s="49"/>
      <c r="AA17" s="55"/>
      <c r="AB17" s="4"/>
      <c r="AC17" s="4"/>
    </row>
    <row r="18" spans="1:34" s="4" customFormat="1" ht="10.5" customHeight="1" x14ac:dyDescent="0.2">
      <c r="C18" s="39"/>
      <c r="D18" s="39"/>
      <c r="E18" s="39"/>
      <c r="F18" s="39"/>
      <c r="G18" s="39"/>
      <c r="H18" s="39"/>
      <c r="I18" s="39"/>
      <c r="J18" s="39"/>
      <c r="K18" s="39"/>
      <c r="L18" s="39"/>
      <c r="M18" s="39"/>
      <c r="N18" s="39"/>
      <c r="O18" s="39"/>
      <c r="P18" s="39"/>
      <c r="Q18" s="39"/>
      <c r="R18" s="20"/>
      <c r="S18" s="20"/>
      <c r="T18" s="20"/>
      <c r="U18" s="20"/>
      <c r="V18" s="20"/>
      <c r="W18" s="20"/>
      <c r="X18" s="20"/>
      <c r="Y18" s="20"/>
      <c r="Z18" s="20"/>
      <c r="AA18" s="20"/>
      <c r="AB18" s="20"/>
      <c r="AC18" s="20"/>
    </row>
    <row r="19" spans="1:34" s="4" customFormat="1" ht="34.5" customHeight="1" x14ac:dyDescent="0.2">
      <c r="B19" s="40" t="s">
        <v>20</v>
      </c>
      <c r="C19" s="158" t="s">
        <v>14</v>
      </c>
      <c r="D19" s="156"/>
      <c r="E19" s="156"/>
      <c r="F19" s="157"/>
      <c r="G19" s="155" t="s">
        <v>34</v>
      </c>
      <c r="H19" s="156"/>
      <c r="I19" s="156"/>
      <c r="J19" s="156"/>
      <c r="K19" s="157"/>
      <c r="L19" s="158" t="s">
        <v>35</v>
      </c>
      <c r="M19" s="156"/>
      <c r="N19" s="156"/>
      <c r="O19" s="156"/>
      <c r="P19" s="157"/>
      <c r="Q19" s="159" t="s">
        <v>21</v>
      </c>
      <c r="R19" s="159"/>
      <c r="S19" s="159"/>
      <c r="T19" s="159"/>
      <c r="U19" s="39"/>
      <c r="V19" s="39"/>
      <c r="W19" s="20"/>
      <c r="X19" s="20"/>
      <c r="Y19" s="20"/>
      <c r="Z19" s="20"/>
      <c r="AA19" s="20"/>
      <c r="AB19" s="20"/>
      <c r="AC19" s="20"/>
      <c r="AD19" s="20"/>
      <c r="AE19" s="20"/>
      <c r="AF19" s="20"/>
      <c r="AG19" s="20"/>
      <c r="AH19" s="20"/>
    </row>
    <row r="20" spans="1:34" s="4" customFormat="1" ht="21" customHeight="1" x14ac:dyDescent="0.2">
      <c r="B20" s="50">
        <v>1</v>
      </c>
      <c r="C20" s="137" t="s">
        <v>22</v>
      </c>
      <c r="D20" s="150"/>
      <c r="E20" s="150"/>
      <c r="F20" s="151"/>
      <c r="G20" s="152" t="s">
        <v>30</v>
      </c>
      <c r="H20" s="153"/>
      <c r="I20" s="153"/>
      <c r="J20" s="153"/>
      <c r="K20" s="154"/>
      <c r="L20" s="152" t="s">
        <v>36</v>
      </c>
      <c r="M20" s="153"/>
      <c r="N20" s="153"/>
      <c r="O20" s="153"/>
      <c r="P20" s="154"/>
      <c r="Q20" s="147" t="str">
        <f>IF(G15="","",IF(AND(G15&lt;10,G15&gt;=0),"○",""))</f>
        <v/>
      </c>
      <c r="R20" s="148"/>
      <c r="S20" s="148"/>
      <c r="T20" s="149"/>
      <c r="U20" s="39"/>
      <c r="V20" s="39"/>
      <c r="W20" s="20"/>
      <c r="X20" s="20"/>
      <c r="Y20" s="20"/>
      <c r="Z20" s="20"/>
      <c r="AA20" s="20"/>
      <c r="AB20" s="20"/>
      <c r="AC20" s="20"/>
      <c r="AD20" s="20"/>
      <c r="AE20" s="20"/>
      <c r="AF20" s="20"/>
      <c r="AG20" s="20"/>
      <c r="AH20" s="20"/>
    </row>
    <row r="21" spans="1:34" s="4" customFormat="1" ht="21" customHeight="1" x14ac:dyDescent="0.2">
      <c r="B21" s="50">
        <v>2</v>
      </c>
      <c r="C21" s="137" t="s">
        <v>15</v>
      </c>
      <c r="D21" s="150"/>
      <c r="E21" s="150"/>
      <c r="F21" s="151"/>
      <c r="G21" s="152" t="s">
        <v>68</v>
      </c>
      <c r="H21" s="153"/>
      <c r="I21" s="153"/>
      <c r="J21" s="153"/>
      <c r="K21" s="154"/>
      <c r="L21" s="152" t="s">
        <v>37</v>
      </c>
      <c r="M21" s="153"/>
      <c r="N21" s="153"/>
      <c r="O21" s="153"/>
      <c r="P21" s="154"/>
      <c r="Q21" s="147" t="str">
        <f>IF(AND(9&lt;G15,G15&lt;20),"○","")</f>
        <v/>
      </c>
      <c r="R21" s="148"/>
      <c r="S21" s="148"/>
      <c r="T21" s="149"/>
      <c r="U21" s="39"/>
      <c r="V21" s="39"/>
      <c r="W21" s="20"/>
      <c r="X21" s="20"/>
      <c r="Y21" s="20"/>
      <c r="Z21" s="20"/>
      <c r="AA21" s="20"/>
      <c r="AB21" s="20"/>
      <c r="AC21" s="20"/>
      <c r="AD21" s="20"/>
      <c r="AE21" s="20"/>
      <c r="AF21" s="20"/>
      <c r="AG21" s="20"/>
      <c r="AH21" s="20"/>
    </row>
    <row r="22" spans="1:34" s="4" customFormat="1" ht="21" customHeight="1" x14ac:dyDescent="0.2">
      <c r="B22" s="50">
        <v>3</v>
      </c>
      <c r="C22" s="137" t="s">
        <v>16</v>
      </c>
      <c r="D22" s="150"/>
      <c r="E22" s="150"/>
      <c r="F22" s="151"/>
      <c r="G22" s="152" t="s">
        <v>19</v>
      </c>
      <c r="H22" s="153"/>
      <c r="I22" s="153"/>
      <c r="J22" s="153"/>
      <c r="K22" s="154"/>
      <c r="L22" s="152" t="s">
        <v>38</v>
      </c>
      <c r="M22" s="153"/>
      <c r="N22" s="153"/>
      <c r="O22" s="153"/>
      <c r="P22" s="154"/>
      <c r="Q22" s="147" t="str">
        <f>IF(AND(19&lt;G15,G15&lt;30),"○","")</f>
        <v/>
      </c>
      <c r="R22" s="148"/>
      <c r="S22" s="148"/>
      <c r="T22" s="149"/>
      <c r="U22" s="39"/>
      <c r="V22" s="39"/>
      <c r="W22" s="20"/>
      <c r="X22" s="20"/>
      <c r="Y22" s="20"/>
      <c r="Z22" s="20"/>
      <c r="AA22" s="20"/>
      <c r="AB22" s="20"/>
      <c r="AC22" s="20"/>
      <c r="AD22" s="20"/>
      <c r="AE22" s="20"/>
      <c r="AF22" s="20"/>
      <c r="AG22" s="20"/>
      <c r="AH22" s="20"/>
    </row>
    <row r="23" spans="1:34" s="4" customFormat="1" ht="21" customHeight="1" x14ac:dyDescent="0.2">
      <c r="B23" s="50">
        <v>4</v>
      </c>
      <c r="C23" s="137" t="s">
        <v>17</v>
      </c>
      <c r="D23" s="150"/>
      <c r="E23" s="150"/>
      <c r="F23" s="151"/>
      <c r="G23" s="152" t="s">
        <v>69</v>
      </c>
      <c r="H23" s="153"/>
      <c r="I23" s="153"/>
      <c r="J23" s="153"/>
      <c r="K23" s="154"/>
      <c r="L23" s="152" t="s">
        <v>39</v>
      </c>
      <c r="M23" s="153"/>
      <c r="N23" s="153"/>
      <c r="O23" s="153"/>
      <c r="P23" s="154"/>
      <c r="Q23" s="147" t="str">
        <f>IF(AND(29&lt;G15,G15&lt;50),"○","")</f>
        <v/>
      </c>
      <c r="R23" s="148"/>
      <c r="S23" s="148"/>
      <c r="T23" s="149"/>
      <c r="U23" s="39"/>
      <c r="V23" s="39"/>
      <c r="W23" s="20"/>
      <c r="X23" s="20"/>
      <c r="Y23" s="20"/>
      <c r="Z23" s="20"/>
      <c r="AA23" s="20"/>
      <c r="AB23" s="20"/>
      <c r="AC23" s="20"/>
      <c r="AD23" s="20"/>
      <c r="AE23" s="20"/>
      <c r="AF23" s="20"/>
      <c r="AG23" s="20"/>
      <c r="AH23" s="20"/>
    </row>
    <row r="24" spans="1:34" s="4" customFormat="1" ht="21" customHeight="1" x14ac:dyDescent="0.2">
      <c r="B24" s="50">
        <v>5</v>
      </c>
      <c r="C24" s="137" t="s">
        <v>18</v>
      </c>
      <c r="D24" s="150"/>
      <c r="E24" s="150"/>
      <c r="F24" s="151"/>
      <c r="G24" s="152" t="s">
        <v>70</v>
      </c>
      <c r="H24" s="153"/>
      <c r="I24" s="153"/>
      <c r="J24" s="153"/>
      <c r="K24" s="154"/>
      <c r="L24" s="152" t="s">
        <v>40</v>
      </c>
      <c r="M24" s="153"/>
      <c r="N24" s="153"/>
      <c r="O24" s="153"/>
      <c r="P24" s="154"/>
      <c r="Q24" s="147" t="str">
        <f>IF(G15&gt;=50,"○","")</f>
        <v/>
      </c>
      <c r="R24" s="148"/>
      <c r="S24" s="148"/>
      <c r="T24" s="149"/>
      <c r="U24" s="39"/>
      <c r="V24" s="39"/>
      <c r="W24" s="20"/>
      <c r="X24" s="20"/>
      <c r="Y24" s="20"/>
      <c r="Z24" s="20"/>
      <c r="AA24" s="20"/>
      <c r="AB24" s="20"/>
      <c r="AC24" s="20"/>
      <c r="AD24" s="20"/>
      <c r="AE24" s="20"/>
      <c r="AF24" s="20"/>
      <c r="AG24" s="20"/>
      <c r="AH24" s="20"/>
    </row>
    <row r="25" spans="1:34" s="4" customFormat="1" ht="15" customHeight="1" x14ac:dyDescent="0.2">
      <c r="B25" s="22" t="s">
        <v>78</v>
      </c>
      <c r="C25" s="39"/>
      <c r="D25" s="39"/>
      <c r="E25" s="39"/>
      <c r="F25" s="39"/>
      <c r="G25" s="39"/>
      <c r="H25" s="39"/>
      <c r="I25" s="39"/>
      <c r="J25" s="39"/>
      <c r="K25" s="39"/>
      <c r="L25" s="39"/>
      <c r="M25" s="39"/>
      <c r="N25" s="39"/>
      <c r="O25" s="39"/>
      <c r="P25" s="39"/>
      <c r="Q25" s="39"/>
      <c r="R25" s="20"/>
      <c r="S25" s="20"/>
      <c r="T25" s="20"/>
      <c r="U25" s="20"/>
      <c r="V25" s="20"/>
      <c r="W25" s="20"/>
      <c r="X25" s="20"/>
      <c r="Y25" s="20"/>
      <c r="Z25" s="20"/>
      <c r="AA25" s="20"/>
      <c r="AB25" s="20"/>
      <c r="AC25" s="20"/>
    </row>
    <row r="26" spans="1:34" ht="11.25" customHeight="1" x14ac:dyDescent="0.2">
      <c r="A26" s="4"/>
      <c r="B26" s="4"/>
      <c r="C26" s="4"/>
      <c r="D26" s="4"/>
      <c r="E26" s="56"/>
      <c r="F26" s="56"/>
      <c r="G26" s="19"/>
      <c r="H26" s="19"/>
      <c r="I26" s="19"/>
      <c r="J26" s="19"/>
      <c r="K26" s="56"/>
      <c r="L26" s="56"/>
      <c r="M26" s="56"/>
      <c r="N26" s="56"/>
      <c r="O26" s="20"/>
      <c r="P26" s="56"/>
      <c r="Q26" s="56"/>
      <c r="R26" s="19"/>
      <c r="S26" s="19"/>
      <c r="T26" s="19"/>
      <c r="U26" s="19"/>
      <c r="V26" s="56"/>
      <c r="W26" s="7"/>
      <c r="X26" s="49"/>
      <c r="Y26" s="49"/>
      <c r="Z26" s="49"/>
      <c r="AA26" s="48"/>
      <c r="AB26" s="4"/>
      <c r="AC26" s="4"/>
      <c r="AD26" s="4"/>
    </row>
    <row r="27" spans="1:34" ht="17.25" customHeight="1" thickBot="1" x14ac:dyDescent="0.25">
      <c r="A27" s="4"/>
      <c r="B27" s="54" t="s">
        <v>31</v>
      </c>
      <c r="C27" s="4"/>
      <c r="D27" s="4"/>
      <c r="E27" s="32"/>
      <c r="F27" s="32"/>
      <c r="G27" s="32"/>
      <c r="H27" s="32"/>
      <c r="I27" s="32"/>
      <c r="J27" s="32"/>
      <c r="K27" s="32"/>
      <c r="L27" s="32"/>
      <c r="M27" s="32"/>
      <c r="N27" s="32"/>
      <c r="O27" s="32"/>
      <c r="P27" s="32"/>
      <c r="Q27" s="32"/>
      <c r="R27" s="32"/>
      <c r="S27" s="32"/>
      <c r="T27" s="14"/>
      <c r="U27" s="14"/>
      <c r="V27" s="14"/>
      <c r="W27" s="14"/>
      <c r="X27" s="14"/>
      <c r="Y27" s="14"/>
      <c r="Z27" s="14"/>
      <c r="AA27" s="14"/>
      <c r="AB27" s="32"/>
      <c r="AC27" s="4"/>
      <c r="AD27" s="4"/>
      <c r="AF27" s="58">
        <f>IF(Q20="○",400000,1)</f>
        <v>1</v>
      </c>
    </row>
    <row r="28" spans="1:34" ht="21" customHeight="1" thickBot="1" x14ac:dyDescent="0.25">
      <c r="A28" s="4"/>
      <c r="B28" s="132" t="s">
        <v>46</v>
      </c>
      <c r="C28" s="132"/>
      <c r="D28" s="132"/>
      <c r="E28" s="132"/>
      <c r="F28" s="132"/>
      <c r="G28" s="132"/>
      <c r="H28" s="101" t="str">
        <f>IF(MAX(AF27:AF31)&gt;1,MAX(AF27:AF31),"")</f>
        <v/>
      </c>
      <c r="I28" s="102"/>
      <c r="J28" s="102"/>
      <c r="K28" s="102"/>
      <c r="L28" s="103"/>
      <c r="M28" s="8" t="s">
        <v>41</v>
      </c>
      <c r="N28" s="8"/>
      <c r="O28" s="8"/>
      <c r="P28" s="8"/>
      <c r="Q28" s="8"/>
      <c r="R28" s="2"/>
      <c r="S28" s="41"/>
      <c r="T28" s="41"/>
      <c r="U28" s="43"/>
      <c r="V28" s="43"/>
      <c r="W28" s="42"/>
      <c r="X28" s="42"/>
      <c r="Y28" s="42"/>
      <c r="Z28" s="42"/>
      <c r="AA28" s="6"/>
      <c r="AB28" s="6"/>
      <c r="AC28" s="32"/>
      <c r="AD28" s="4"/>
      <c r="AE28" s="4"/>
      <c r="AF28" s="58">
        <f>IF(Q21="○",800000,1)</f>
        <v>1</v>
      </c>
    </row>
    <row r="29" spans="1:34" s="7" customFormat="1" ht="11.25" customHeight="1" x14ac:dyDescent="0.2">
      <c r="B29" s="35" t="s">
        <v>67</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F29" s="58">
        <f>IF(Q22="○",1200000,1)</f>
        <v>1</v>
      </c>
    </row>
    <row r="30" spans="1:34" s="7" customFormat="1" ht="11.25" customHeight="1" x14ac:dyDescent="0.2">
      <c r="B30" s="98"/>
      <c r="C30" s="98"/>
      <c r="D30" s="98"/>
      <c r="E30" s="98"/>
      <c r="F30" s="98"/>
      <c r="G30" s="66"/>
      <c r="H30" s="99"/>
      <c r="I30" s="99"/>
      <c r="J30" s="99"/>
      <c r="K30" s="99"/>
      <c r="L30" s="99"/>
      <c r="M30" s="99"/>
      <c r="N30" s="99"/>
      <c r="O30" s="99"/>
      <c r="P30" s="99"/>
      <c r="Q30" s="34"/>
      <c r="R30" s="99"/>
      <c r="S30" s="99"/>
      <c r="T30" s="99"/>
      <c r="U30" s="99"/>
      <c r="V30" s="119"/>
      <c r="W30" s="119"/>
      <c r="X30" s="119"/>
      <c r="Y30" s="119"/>
      <c r="Z30" s="119"/>
      <c r="AA30" s="119"/>
      <c r="AB30" s="34"/>
      <c r="AF30" s="58">
        <f>IF(Q23="○",1600000,1)</f>
        <v>1</v>
      </c>
    </row>
    <row r="31" spans="1:34" s="7" customFormat="1" ht="17.25" customHeight="1" thickBot="1" x14ac:dyDescent="0.25">
      <c r="B31" s="54" t="s">
        <v>29</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F31" s="58">
        <f>IF(Q24="○",2000000,1)</f>
        <v>1</v>
      </c>
    </row>
    <row r="32" spans="1:34" ht="21" customHeight="1" thickBot="1" x14ac:dyDescent="0.25">
      <c r="A32" s="4"/>
      <c r="B32" s="91" t="s">
        <v>47</v>
      </c>
      <c r="C32" s="91"/>
      <c r="D32" s="91"/>
      <c r="E32" s="91"/>
      <c r="F32" s="91"/>
      <c r="G32" s="91"/>
      <c r="H32" s="91"/>
      <c r="I32" s="91"/>
      <c r="J32" s="123" t="str">
        <f>IFERROR(G6-H28,"")</f>
        <v/>
      </c>
      <c r="K32" s="124"/>
      <c r="L32" s="124"/>
      <c r="M32" s="124"/>
      <c r="N32" s="125"/>
      <c r="O32" s="20" t="s">
        <v>0</v>
      </c>
      <c r="P32" s="20" t="s">
        <v>48</v>
      </c>
      <c r="Q32" s="64"/>
      <c r="R32" s="65"/>
      <c r="S32" s="65"/>
      <c r="T32" s="19"/>
      <c r="U32" s="19"/>
      <c r="V32" s="19"/>
      <c r="W32" s="19"/>
      <c r="X32" s="70"/>
      <c r="Y32" s="4"/>
      <c r="Z32" s="67"/>
      <c r="AB32" s="67"/>
      <c r="AC32" s="67"/>
      <c r="AD32" s="69"/>
      <c r="AE32" s="4"/>
      <c r="AF32" s="4"/>
    </row>
    <row r="33" spans="1:32" ht="11.25" customHeight="1" x14ac:dyDescent="0.2">
      <c r="A33" s="4"/>
      <c r="B33" s="4"/>
      <c r="C33" s="4"/>
      <c r="D33" s="4"/>
      <c r="E33" s="70"/>
      <c r="F33" s="70"/>
      <c r="G33" s="19"/>
      <c r="H33" s="19"/>
      <c r="I33" s="19"/>
      <c r="J33" s="19"/>
      <c r="K33" s="70"/>
      <c r="L33" s="70"/>
      <c r="M33" s="70"/>
      <c r="N33" s="70"/>
      <c r="O33" s="20"/>
      <c r="P33" s="70"/>
      <c r="Q33" s="70"/>
      <c r="R33" s="19"/>
      <c r="S33" s="19"/>
      <c r="T33" s="19"/>
      <c r="U33" s="19"/>
      <c r="V33" s="70"/>
      <c r="W33" s="7"/>
      <c r="X33" s="67"/>
      <c r="Y33" s="67"/>
      <c r="Z33" s="67"/>
      <c r="AA33" s="66"/>
      <c r="AB33" s="4"/>
      <c r="AC33" s="4"/>
      <c r="AD33" s="4"/>
      <c r="AF33" s="58">
        <f>IF(Q20="○",100000,1)</f>
        <v>1</v>
      </c>
    </row>
    <row r="34" spans="1:32" ht="17.25" customHeight="1" thickBot="1" x14ac:dyDescent="0.25">
      <c r="A34" s="4"/>
      <c r="B34" s="54" t="s">
        <v>42</v>
      </c>
      <c r="C34" s="4"/>
      <c r="D34" s="4"/>
      <c r="E34" s="32"/>
      <c r="F34" s="32"/>
      <c r="G34" s="32"/>
      <c r="H34" s="32"/>
      <c r="I34" s="32"/>
      <c r="J34" s="32"/>
      <c r="K34" s="32"/>
      <c r="L34" s="32"/>
      <c r="M34" s="32"/>
      <c r="N34" s="32"/>
      <c r="O34" s="32"/>
      <c r="P34" s="32"/>
      <c r="Q34" s="32"/>
      <c r="R34" s="32"/>
      <c r="S34" s="32"/>
      <c r="T34" s="14"/>
      <c r="U34" s="14"/>
      <c r="V34" s="14"/>
      <c r="W34" s="14"/>
      <c r="X34" s="14"/>
      <c r="Y34" s="14"/>
      <c r="Z34" s="14"/>
      <c r="AA34" s="14"/>
      <c r="AB34" s="32"/>
      <c r="AC34" s="4"/>
      <c r="AD34" s="4"/>
      <c r="AF34" s="58">
        <f>IF(Q21="○",200000,1)</f>
        <v>1</v>
      </c>
    </row>
    <row r="35" spans="1:32" ht="21" customHeight="1" thickBot="1" x14ac:dyDescent="0.25">
      <c r="A35" s="4"/>
      <c r="B35" s="110" t="s">
        <v>49</v>
      </c>
      <c r="C35" s="111"/>
      <c r="D35" s="111"/>
      <c r="E35" s="111"/>
      <c r="F35" s="111"/>
      <c r="G35" s="112"/>
      <c r="H35" s="101" t="str">
        <f>IF(MAX(AF33:AF37)&gt;1,MAX(AF33:AF37),"")</f>
        <v/>
      </c>
      <c r="I35" s="102"/>
      <c r="J35" s="102"/>
      <c r="K35" s="102"/>
      <c r="L35" s="103"/>
      <c r="M35" s="8" t="s">
        <v>41</v>
      </c>
      <c r="N35" s="8"/>
      <c r="O35" s="8"/>
      <c r="P35" s="8"/>
      <c r="Q35" s="8"/>
      <c r="R35" s="2"/>
      <c r="S35" s="41"/>
      <c r="T35" s="41"/>
      <c r="U35" s="43"/>
      <c r="V35" s="43"/>
      <c r="W35" s="42"/>
      <c r="X35" s="42"/>
      <c r="Y35" s="42"/>
      <c r="Z35" s="42"/>
      <c r="AA35" s="6"/>
      <c r="AB35" s="6"/>
      <c r="AC35" s="32"/>
      <c r="AD35" s="4"/>
      <c r="AE35" s="4"/>
      <c r="AF35" s="58">
        <f>IF(Q22="○",300000,1)</f>
        <v>1</v>
      </c>
    </row>
    <row r="36" spans="1:32" s="7" customFormat="1" ht="11.25" customHeight="1" x14ac:dyDescent="0.2">
      <c r="B36" s="35" t="s">
        <v>79</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F36" s="58">
        <f>IF(Q23="○",400000,1)</f>
        <v>1</v>
      </c>
    </row>
    <row r="37" spans="1:32" s="7" customFormat="1" ht="11.25" customHeight="1" x14ac:dyDescent="0.2">
      <c r="B37" s="98"/>
      <c r="C37" s="98"/>
      <c r="D37" s="98"/>
      <c r="E37" s="98"/>
      <c r="F37" s="98"/>
      <c r="G37" s="66"/>
      <c r="H37" s="99"/>
      <c r="I37" s="99"/>
      <c r="J37" s="99"/>
      <c r="K37" s="99"/>
      <c r="L37" s="99"/>
      <c r="M37" s="99"/>
      <c r="N37" s="99"/>
      <c r="O37" s="99"/>
      <c r="P37" s="99"/>
      <c r="Q37" s="34"/>
      <c r="R37" s="99"/>
      <c r="S37" s="99"/>
      <c r="T37" s="99"/>
      <c r="U37" s="99"/>
      <c r="V37" s="119"/>
      <c r="W37" s="119"/>
      <c r="X37" s="119"/>
      <c r="Y37" s="119"/>
      <c r="Z37" s="119"/>
      <c r="AA37" s="119"/>
      <c r="AB37" s="34"/>
      <c r="AF37" s="58">
        <f>IF(Q24="○",500000,1)</f>
        <v>1</v>
      </c>
    </row>
    <row r="38" spans="1:32" s="7" customFormat="1" ht="17.25" customHeight="1" thickBot="1" x14ac:dyDescent="0.25">
      <c r="B38" s="54" t="s">
        <v>32</v>
      </c>
      <c r="E38" s="14"/>
      <c r="F38" s="14"/>
      <c r="H38" s="34"/>
      <c r="I38" s="34"/>
      <c r="J38" s="34"/>
      <c r="K38" s="34"/>
      <c r="L38" s="34"/>
      <c r="M38" s="48"/>
      <c r="N38" s="48"/>
      <c r="O38" s="48"/>
      <c r="P38" s="48"/>
      <c r="Q38" s="48"/>
      <c r="R38" s="49"/>
      <c r="S38" s="49"/>
      <c r="T38" s="49"/>
      <c r="U38" s="49"/>
      <c r="V38" s="49"/>
      <c r="W38" s="34"/>
      <c r="X38" s="34"/>
      <c r="Z38" s="14"/>
      <c r="AA38" s="14"/>
    </row>
    <row r="39" spans="1:32" s="7" customFormat="1" ht="21" customHeight="1" thickBot="1" x14ac:dyDescent="0.25">
      <c r="B39" s="96" t="s">
        <v>11</v>
      </c>
      <c r="C39" s="97"/>
      <c r="D39" s="97"/>
      <c r="E39" s="143"/>
      <c r="F39" s="101">
        <f>MIN(J32,H35)</f>
        <v>0</v>
      </c>
      <c r="G39" s="102"/>
      <c r="H39" s="102"/>
      <c r="I39" s="102"/>
      <c r="J39" s="103"/>
      <c r="K39" s="20" t="s">
        <v>12</v>
      </c>
      <c r="L39" s="20" t="s">
        <v>10</v>
      </c>
      <c r="M39" s="20" t="s">
        <v>50</v>
      </c>
      <c r="N39" s="20"/>
      <c r="O39" s="56"/>
      <c r="P39" s="56"/>
      <c r="Q39" s="19"/>
      <c r="R39" s="19"/>
      <c r="S39" s="19"/>
      <c r="T39" s="19"/>
      <c r="U39" s="56"/>
      <c r="W39" s="49"/>
      <c r="X39" s="49"/>
      <c r="Y39" s="49"/>
      <c r="Z39" s="48"/>
    </row>
    <row r="40" spans="1:32" s="7" customFormat="1" ht="17.25" customHeight="1" x14ac:dyDescent="0.2">
      <c r="B40" s="33"/>
      <c r="C40" s="33"/>
      <c r="D40" s="33"/>
      <c r="E40" s="33"/>
      <c r="F40" s="33"/>
      <c r="G40" s="19"/>
      <c r="H40" s="19"/>
      <c r="I40" s="19"/>
      <c r="J40" s="19"/>
      <c r="K40" s="19"/>
      <c r="L40" s="19"/>
      <c r="M40" s="36"/>
      <c r="N40" s="20"/>
      <c r="O40" s="20"/>
      <c r="P40" s="18"/>
      <c r="Q40" s="18"/>
      <c r="R40" s="19"/>
      <c r="S40" s="19"/>
      <c r="T40" s="19"/>
      <c r="U40" s="19"/>
      <c r="V40" s="18"/>
      <c r="X40" s="17"/>
      <c r="Y40" s="17"/>
      <c r="Z40" s="17"/>
      <c r="AA40" s="33"/>
    </row>
    <row r="41" spans="1:32" ht="17.25" customHeight="1" x14ac:dyDescent="0.2">
      <c r="A41" s="4"/>
      <c r="B41" s="38"/>
      <c r="C41" s="4"/>
      <c r="D41" s="4"/>
      <c r="E41" s="18"/>
      <c r="F41" s="18"/>
      <c r="G41" s="19"/>
      <c r="H41" s="19"/>
      <c r="I41" s="19"/>
      <c r="J41" s="19"/>
      <c r="K41" s="18"/>
      <c r="L41" s="18"/>
      <c r="M41" s="18"/>
      <c r="N41" s="18"/>
      <c r="O41" s="20"/>
      <c r="P41" s="18"/>
      <c r="Q41" s="18"/>
      <c r="R41" s="19"/>
      <c r="S41" s="19"/>
      <c r="T41" s="19"/>
      <c r="U41" s="19"/>
      <c r="V41" s="18"/>
      <c r="W41" s="4"/>
      <c r="X41" s="47"/>
      <c r="Y41" s="47"/>
      <c r="Z41" s="47"/>
      <c r="AA41" s="21"/>
      <c r="AB41" s="4"/>
      <c r="AC41" s="4"/>
      <c r="AD41" s="4"/>
      <c r="AE41" s="4"/>
      <c r="AF41" s="4"/>
    </row>
    <row r="42" spans="1:32" ht="17.25" customHeight="1" x14ac:dyDescent="0.2">
      <c r="A42" s="4"/>
      <c r="B42" s="160"/>
      <c r="C42" s="160"/>
      <c r="D42" s="160"/>
      <c r="E42" s="160"/>
      <c r="F42" s="160"/>
      <c r="G42" s="39"/>
      <c r="H42" s="39"/>
      <c r="I42" s="39"/>
      <c r="J42" s="39"/>
      <c r="K42" s="39"/>
      <c r="L42" s="39"/>
      <c r="M42" s="39"/>
      <c r="N42" s="39"/>
      <c r="O42" s="39"/>
      <c r="P42" s="39"/>
      <c r="Q42" s="39"/>
      <c r="R42" s="20"/>
      <c r="S42" s="20"/>
      <c r="T42" s="20"/>
      <c r="U42" s="161"/>
      <c r="V42" s="161"/>
      <c r="W42" s="20"/>
      <c r="X42" s="20"/>
      <c r="Y42" s="20"/>
      <c r="Z42" s="20"/>
      <c r="AA42" s="20"/>
      <c r="AB42" s="20"/>
      <c r="AC42" s="20"/>
      <c r="AD42" s="4"/>
      <c r="AE42" s="4"/>
      <c r="AF42" s="4"/>
    </row>
    <row r="43" spans="1:32" ht="17.25" customHeight="1" x14ac:dyDescent="0.2">
      <c r="A43" s="4"/>
      <c r="B43" s="160"/>
      <c r="C43" s="160"/>
      <c r="D43" s="160"/>
      <c r="E43" s="160"/>
      <c r="F43" s="160"/>
      <c r="G43" s="39"/>
      <c r="H43" s="39"/>
      <c r="I43" s="39"/>
      <c r="J43" s="39"/>
      <c r="K43" s="39"/>
      <c r="L43" s="39"/>
      <c r="M43" s="39"/>
      <c r="N43" s="39"/>
      <c r="O43" s="39"/>
      <c r="P43" s="39"/>
      <c r="Q43" s="39"/>
      <c r="R43" s="20"/>
      <c r="S43" s="20"/>
      <c r="T43" s="20"/>
      <c r="U43" s="161"/>
      <c r="V43" s="161"/>
      <c r="W43" s="20"/>
      <c r="X43" s="20"/>
      <c r="Y43" s="20"/>
      <c r="Z43" s="20"/>
      <c r="AA43" s="20"/>
      <c r="AB43" s="20"/>
      <c r="AC43" s="20"/>
      <c r="AD43" s="4"/>
      <c r="AE43" s="4"/>
      <c r="AF43" s="4"/>
    </row>
  </sheetData>
  <mergeCells count="57">
    <mergeCell ref="C24:F24"/>
    <mergeCell ref="G23:K23"/>
    <mergeCell ref="G24:K24"/>
    <mergeCell ref="B6:F6"/>
    <mergeCell ref="G6:K6"/>
    <mergeCell ref="B8:Y8"/>
    <mergeCell ref="U10:V10"/>
    <mergeCell ref="G21:K21"/>
    <mergeCell ref="L19:P19"/>
    <mergeCell ref="L20:P20"/>
    <mergeCell ref="L21:P21"/>
    <mergeCell ref="B15:F15"/>
    <mergeCell ref="Q23:T23"/>
    <mergeCell ref="Q24:T24"/>
    <mergeCell ref="L23:P23"/>
    <mergeCell ref="L24:P24"/>
    <mergeCell ref="B42:B43"/>
    <mergeCell ref="B28:G28"/>
    <mergeCell ref="B30:F30"/>
    <mergeCell ref="H30:P30"/>
    <mergeCell ref="R30:U30"/>
    <mergeCell ref="B32:I32"/>
    <mergeCell ref="J32:N32"/>
    <mergeCell ref="U42:V42"/>
    <mergeCell ref="C43:F43"/>
    <mergeCell ref="U43:V43"/>
    <mergeCell ref="H28:L28"/>
    <mergeCell ref="F39:J39"/>
    <mergeCell ref="V30:AA30"/>
    <mergeCell ref="C42:F42"/>
    <mergeCell ref="Q19:T19"/>
    <mergeCell ref="Q20:T20"/>
    <mergeCell ref="Q21:T21"/>
    <mergeCell ref="C20:F20"/>
    <mergeCell ref="C21:F21"/>
    <mergeCell ref="G20:K20"/>
    <mergeCell ref="C22:F22"/>
    <mergeCell ref="G22:K22"/>
    <mergeCell ref="L22:P22"/>
    <mergeCell ref="G19:K19"/>
    <mergeCell ref="C19:F19"/>
    <mergeCell ref="W1:AD1"/>
    <mergeCell ref="A3:AD3"/>
    <mergeCell ref="B39:E39"/>
    <mergeCell ref="B35:G35"/>
    <mergeCell ref="H35:L35"/>
    <mergeCell ref="B37:F37"/>
    <mergeCell ref="H37:P37"/>
    <mergeCell ref="G15:I15"/>
    <mergeCell ref="B10:B11"/>
    <mergeCell ref="C10:F10"/>
    <mergeCell ref="R37:U37"/>
    <mergeCell ref="V37:AA37"/>
    <mergeCell ref="C11:F11"/>
    <mergeCell ref="U11:V11"/>
    <mergeCell ref="Q22:T22"/>
    <mergeCell ref="C23:F23"/>
  </mergeCells>
  <phoneticPr fontId="1"/>
  <dataValidations count="2">
    <dataValidation type="list" allowBlank="1" showInputMessage="1" showErrorMessage="1" sqref="G30 G37:G38" xr:uid="{00000000-0002-0000-0100-000000000000}">
      <formula1>"○"</formula1>
    </dataValidation>
    <dataValidation imeMode="off" allowBlank="1" showInputMessage="1" showErrorMessage="1" sqref="E26 K41:P41 K26:P26 E17 V26 K33:P33 G9 V33 G33 E9 K9:P9 R33 H35 E5:P5 K39:O39 E14 J15:K15 E41 G26 H28 M40:P40 F39 G40:G41 Q39 R40:R43 U39 W19:W24 V40:V41 R25:R26 B28 F28 K37:P37 R37 E37 E30:E31 R30:R31 K30:P31 O32:R32 B32 J32 T32 G30:G31 G37 V37 V30:V31 X32 E33 G6 M7:P7 Q6 U6 L6:O6 V7 R7 V9 B6:B8 R9:R11 R13:R18 G14:G17 V14:V17 J16:P16 K17:P17 L14:P15 K14" xr:uid="{00000000-0002-0000-0100-000001000000}"/>
  </dataValidations>
  <printOptions horizontalCentered="1"/>
  <pageMargins left="0.51181102362204722" right="0.35433070866141736" top="0.78740157480314965" bottom="0.3937007874015748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41 千葉美枝子</cp:lastModifiedBy>
  <cp:lastPrinted>2021-10-18T01:58:16Z</cp:lastPrinted>
  <dcterms:created xsi:type="dcterms:W3CDTF">2020-05-23T02:59:19Z</dcterms:created>
  <dcterms:modified xsi:type="dcterms:W3CDTF">2021-10-21T06:09:29Z</dcterms:modified>
</cp:coreProperties>
</file>